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psrv2\Purchasing\PURCHASING\Yalcin\KOMİSYON KARARI - 2017 (....) Otomat\"/>
    </mc:Choice>
  </mc:AlternateContent>
  <bookViews>
    <workbookView xWindow="0" yWindow="0" windowWidth="28800" windowHeight="14100" tabRatio="998"/>
  </bookViews>
  <sheets>
    <sheet name="Teklif Formu 1" sheetId="20" r:id="rId1"/>
    <sheet name="Teklif Formu 2" sheetId="17" r:id="rId2"/>
    <sheet name="Teklif Formu 3" sheetId="1" r:id="rId3"/>
    <sheet name="Teklif Formu 4" sheetId="18" r:id="rId4"/>
    <sheet name="Otomat Sayıları ve Lokasyon Bil" sheetId="16" r:id="rId5"/>
  </sheets>
  <definedNames>
    <definedName name="_xlnm._FilterDatabase" localSheetId="4" hidden="1">'Otomat Sayıları ve Lokasyon Bil'!$A$2:$E$61</definedName>
    <definedName name="_xlnm.Print_Area" localSheetId="4">'Otomat Sayıları ve Lokasyon Bil'!$A$1:$AI$61</definedName>
    <definedName name="_xlnm.Print_Area" localSheetId="0">'Teklif Formu 1'!$B$2:$P$133</definedName>
    <definedName name="_xlnm.Print_Area" localSheetId="1">'Teklif Formu 2'!$B$2:$P$133</definedName>
    <definedName name="_xlnm.Print_Area" localSheetId="2">'Teklif Formu 3'!$B$2:$P$133</definedName>
    <definedName name="_xlnm.Print_Area" localSheetId="3">'Teklif Formu 4'!$B$2:$P$133</definedName>
    <definedName name="_xlnm.Print_Titles" localSheetId="4">'Otomat Sayıları ve Lokasyon Bil'!$2:$2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7" l="1"/>
  <c r="E10" i="17"/>
  <c r="E11" i="17"/>
  <c r="E12" i="17"/>
  <c r="E13" i="17"/>
  <c r="E14" i="17"/>
  <c r="E15" i="17"/>
  <c r="E8" i="17"/>
  <c r="K129" i="20" l="1"/>
  <c r="N123" i="20"/>
  <c r="N119" i="20"/>
  <c r="L87" i="20"/>
  <c r="J87" i="20"/>
  <c r="H87" i="20"/>
  <c r="F87" i="20"/>
  <c r="N56" i="20"/>
  <c r="F56" i="20"/>
  <c r="N54" i="20"/>
  <c r="H52" i="20"/>
  <c r="N52" i="20" s="1"/>
  <c r="F52" i="20"/>
  <c r="N50" i="20"/>
  <c r="N48" i="20"/>
  <c r="N46" i="20"/>
  <c r="H75" i="18" l="1"/>
  <c r="H73" i="18"/>
  <c r="H71" i="18"/>
  <c r="H75" i="1"/>
  <c r="H73" i="1"/>
  <c r="H71" i="1"/>
  <c r="E9" i="18"/>
  <c r="E10" i="18"/>
  <c r="E11" i="18"/>
  <c r="E12" i="18"/>
  <c r="E13" i="18"/>
  <c r="E14" i="18"/>
  <c r="E15" i="18"/>
  <c r="E9" i="1"/>
  <c r="E10" i="1"/>
  <c r="E11" i="1"/>
  <c r="E12" i="1"/>
  <c r="E13" i="1"/>
  <c r="E14" i="1"/>
  <c r="E15" i="1"/>
  <c r="K129" i="18" l="1"/>
  <c r="N119" i="18"/>
  <c r="N123" i="18" s="1"/>
  <c r="L87" i="18"/>
  <c r="J87" i="18"/>
  <c r="H87" i="18"/>
  <c r="F87" i="18"/>
  <c r="N56" i="18"/>
  <c r="F56" i="18"/>
  <c r="N54" i="18"/>
  <c r="H52" i="18"/>
  <c r="F52" i="18"/>
  <c r="N50" i="18"/>
  <c r="N48" i="18"/>
  <c r="N46" i="18"/>
  <c r="N52" i="18" l="1"/>
  <c r="K129" i="17"/>
  <c r="N119" i="17"/>
  <c r="N123" i="17" s="1"/>
  <c r="L87" i="17"/>
  <c r="J87" i="17"/>
  <c r="H87" i="17"/>
  <c r="F87" i="17"/>
  <c r="F56" i="17"/>
  <c r="N56" i="17" s="1"/>
  <c r="N54" i="17"/>
  <c r="H52" i="17"/>
  <c r="F52" i="17"/>
  <c r="N50" i="17"/>
  <c r="N48" i="17"/>
  <c r="N46" i="17"/>
  <c r="N52" i="17" l="1"/>
  <c r="N119" i="1"/>
  <c r="N60" i="16"/>
  <c r="M60" i="16"/>
  <c r="L60" i="16"/>
  <c r="K60" i="16"/>
  <c r="J60" i="16"/>
  <c r="N59" i="16"/>
  <c r="M59" i="16"/>
  <c r="L59" i="16"/>
  <c r="K59" i="16"/>
  <c r="J59" i="16"/>
  <c r="C59" i="16"/>
  <c r="B59" i="16"/>
  <c r="N58" i="16"/>
  <c r="M58" i="16"/>
  <c r="L58" i="16"/>
  <c r="K58" i="16"/>
  <c r="J58" i="16"/>
  <c r="C58" i="16"/>
  <c r="B58" i="16"/>
  <c r="N57" i="16"/>
  <c r="N61" i="16" s="1"/>
  <c r="M57" i="16"/>
  <c r="M61" i="16" s="1"/>
  <c r="L57" i="16"/>
  <c r="L61" i="16" s="1"/>
  <c r="K57" i="16"/>
  <c r="K61" i="16" s="1"/>
  <c r="J57" i="16"/>
  <c r="J61" i="16" s="1"/>
  <c r="E57" i="16"/>
  <c r="E61" i="16" s="1"/>
  <c r="D57" i="16"/>
  <c r="D61" i="16" s="1"/>
  <c r="C57" i="16"/>
  <c r="C61" i="16" s="1"/>
  <c r="B57" i="16"/>
  <c r="E52" i="16"/>
  <c r="AH51" i="16"/>
  <c r="AB51" i="16"/>
  <c r="U51" i="16"/>
  <c r="U52" i="16" s="1"/>
  <c r="M51" i="16"/>
  <c r="E51" i="16"/>
  <c r="AH50" i="16"/>
  <c r="AB50" i="16"/>
  <c r="M50" i="16"/>
  <c r="AB52" i="16" l="1"/>
  <c r="B61" i="16"/>
  <c r="AH52" i="16"/>
  <c r="M52" i="16"/>
  <c r="E53" i="16"/>
  <c r="N123" i="1"/>
  <c r="L87" i="1"/>
  <c r="J87" i="1"/>
  <c r="H87" i="1"/>
  <c r="F87" i="1"/>
  <c r="N48" i="1"/>
  <c r="N50" i="1"/>
  <c r="N54" i="1"/>
  <c r="N46" i="1"/>
  <c r="F52" i="1"/>
  <c r="H52" i="1"/>
  <c r="N52" i="1" l="1"/>
  <c r="F56" i="1"/>
  <c r="N56" i="1" s="1"/>
  <c r="K129" i="1" l="1"/>
  <c r="E8" i="1" l="1"/>
  <c r="E8" i="18"/>
</calcChain>
</file>

<file path=xl/sharedStrings.xml><?xml version="1.0" encoding="utf-8"?>
<sst xmlns="http://schemas.openxmlformats.org/spreadsheetml/2006/main" count="974" uniqueCount="115">
  <si>
    <t>GENEL BİLGİLER</t>
  </si>
  <si>
    <t xml:space="preserve">Adres: </t>
  </si>
  <si>
    <t xml:space="preserve">İrtibat kişisi: </t>
  </si>
  <si>
    <t>Telefon:</t>
  </si>
  <si>
    <t>Email:</t>
  </si>
  <si>
    <t xml:space="preserve">Firma adı: </t>
  </si>
  <si>
    <t>TİCARİ KOŞULLAR</t>
  </si>
  <si>
    <t>BİRİM</t>
  </si>
  <si>
    <t>BİLGİ, işbu çalışmayla ilgili her türlü cayma ve çalışmayı iptal etme hakkını kendinde saklı tutar.</t>
  </si>
  <si>
    <t>İstanbul Bilgi Üniversitesi</t>
  </si>
  <si>
    <t>Ticaret Sicil Numarası:</t>
  </si>
  <si>
    <t>IBAN:</t>
  </si>
  <si>
    <t>TEKNİK DETAYLAR</t>
  </si>
  <si>
    <t>Toplam</t>
  </si>
  <si>
    <t>Dolapdere</t>
  </si>
  <si>
    <t>Kuştepe</t>
  </si>
  <si>
    <t>Kampüslerdeki öğrenci sayıları</t>
  </si>
  <si>
    <t>Kampüslerdeki çalışan sayıları</t>
  </si>
  <si>
    <t>[TL]</t>
  </si>
  <si>
    <t>BEDELLER</t>
  </si>
  <si>
    <t>GENEL TOPLAM</t>
  </si>
  <si>
    <t>Metrekareler</t>
  </si>
  <si>
    <t>İhale edilen mahal adetleri</t>
  </si>
  <si>
    <t>KUŞTEPE</t>
  </si>
  <si>
    <t>DOLAPDERE</t>
  </si>
  <si>
    <t>SENELİK TOPLAM TEKLİF</t>
  </si>
  <si>
    <r>
      <t xml:space="preserve">Yurt sayıları </t>
    </r>
    <r>
      <rPr>
        <sz val="8"/>
        <color theme="1"/>
        <rFont val="Cambria"/>
        <family val="1"/>
      </rPr>
      <t>(Kampüs çevresindeki)</t>
    </r>
  </si>
  <si>
    <t>Vergi Dairesi &amp; Numarası:</t>
  </si>
  <si>
    <t>Eğitim Saatleriyle İlgili Ek Bilgi</t>
  </si>
  <si>
    <t>Eğitim Başlama Saatleri</t>
  </si>
  <si>
    <t>Santral</t>
  </si>
  <si>
    <t>Yurtlardaki öğrenci kapasiteleri</t>
  </si>
  <si>
    <t>ALT YAPI</t>
  </si>
  <si>
    <t>Toplam Bordrolu Personel Sayısı</t>
  </si>
  <si>
    <t>Günlük Ortalama Hizmet Verilen Kişi Sayısı</t>
  </si>
  <si>
    <t>Günlük Ortalama Tabldot Hizmet Verilen Kişi Sayısı</t>
  </si>
  <si>
    <t>Sözleşmenin imzalanmasından doğan veya doğabilecek damga vergisi yükümlülüğü YÜKLENİCİ firmaya aittir. Üniversite, 2547 sayılı Yükseköğretim Kanunu ve 488 sayılı Damga Vergisi Kanunu kapsamında damga vergisi ödemekten muaftır. Yapılan ödemeye ilişkin makbuz sureti ÜNİVERSİTE'ye ibraz edilecektir.</t>
  </si>
  <si>
    <t>SANTRAL</t>
  </si>
  <si>
    <t>Tüm kampüslerde eğitim 22:00'ye kadar devam etmektedir.
Santral kampüste cumartesi ve pazar günleri lisansüstü dersleri vardır. Ara sınav ve final sınavlarında haftasonu da açıktır.
Kuştepe'de haftasonu ders yapılmamaktadır ancak ara sınav ve final sınavlarında haftasonu da açık olmaktadır.
Dolapdere'de cumartesi günü lisansüstü dersleri bulunmaktadır. Ara sınav ve final sınavlarında haftasonu da açıktır.</t>
  </si>
  <si>
    <t>Ek Bina</t>
  </si>
  <si>
    <t>OTOMAT İHALESİ</t>
  </si>
  <si>
    <t>EK BİNA</t>
  </si>
  <si>
    <t>FİYATLANDIRMA TABLOSU (AYLIK)</t>
  </si>
  <si>
    <t>Sabit Kira Bedeli</t>
  </si>
  <si>
    <t>BİSKÜVİ VE İÇECEK MAKİNASI</t>
  </si>
  <si>
    <t>ÇAY VE KAHVE MAKİNASI</t>
  </si>
  <si>
    <t>PARA BOZMA MAKİNASI</t>
  </si>
  <si>
    <t>PED OTOMAT MAKİNASI</t>
  </si>
  <si>
    <t>SU MAKİNASI</t>
  </si>
  <si>
    <t>Otomat Sayıları</t>
  </si>
  <si>
    <t>Miktar</t>
  </si>
  <si>
    <t>Toplam:</t>
  </si>
  <si>
    <t>OTOMAT SAYILARI</t>
  </si>
  <si>
    <t>[KAŞE]</t>
  </si>
  <si>
    <t xml:space="preserve">BİLGİ, sözleşme metninde imza aşamasına kadar değişiklik yapma haklarını kendinde saklı tutar.  </t>
  </si>
  <si>
    <t xml:space="preserve">Tüm fiyatlar KDV hariçtir.                                     </t>
  </si>
  <si>
    <t>Söz konusu işletme dönemi 1 Şubat 2018 - 31 Ocak 2021  tarihleri arasında geçerli olacaktır.</t>
  </si>
  <si>
    <t xml:space="preserve">Teklif veren firma, BİLGİ'deki öğrenci ve çalışan sayılarının dönemsellik göstereceğini kabul eder.         </t>
  </si>
  <si>
    <t>Teklif veren firma, Makinelerin daha önce hiç bir lokasyonda çalışmamış yeni makineler olacağını kabul eder.</t>
  </si>
  <si>
    <t>KAMPÜS</t>
  </si>
  <si>
    <t xml:space="preserve">BİNA İSMİ </t>
  </si>
  <si>
    <t>KAT</t>
  </si>
  <si>
    <t>ÖLÇÜ</t>
  </si>
  <si>
    <t>ADET</t>
  </si>
  <si>
    <t>OLMASI GEREKEN KAT</t>
  </si>
  <si>
    <t>E1</t>
  </si>
  <si>
    <t>2. KAT</t>
  </si>
  <si>
    <t>68x80x185</t>
  </si>
  <si>
    <t>ZEMİN</t>
  </si>
  <si>
    <t>E2</t>
  </si>
  <si>
    <t>E3</t>
  </si>
  <si>
    <t>1. KAT</t>
  </si>
  <si>
    <t>E4</t>
  </si>
  <si>
    <t>KD4</t>
  </si>
  <si>
    <t>KD6</t>
  </si>
  <si>
    <t>ÇSM</t>
  </si>
  <si>
    <t>3. KAT</t>
  </si>
  <si>
    <t>4. KAT</t>
  </si>
  <si>
    <t>5. KAT</t>
  </si>
  <si>
    <t>SEYFİ ARKAN</t>
  </si>
  <si>
    <t>A BLOK</t>
  </si>
  <si>
    <t>B BLOK</t>
  </si>
  <si>
    <t>ZEMİN KAT</t>
  </si>
  <si>
    <t>60x43x160</t>
  </si>
  <si>
    <t>SANTRAL EK BİNA</t>
  </si>
  <si>
    <t>87x86x183</t>
  </si>
  <si>
    <t>66x30x16</t>
  </si>
  <si>
    <t>1.KAT</t>
  </si>
  <si>
    <t>1. BODRUM KAT</t>
  </si>
  <si>
    <t>6. KAT</t>
  </si>
  <si>
    <t>KANTİN</t>
  </si>
  <si>
    <t>63x75x152</t>
  </si>
  <si>
    <t>85x81x181</t>
  </si>
  <si>
    <t>40x27x156</t>
  </si>
  <si>
    <t xml:space="preserve">ZEMİN </t>
  </si>
  <si>
    <t>*</t>
  </si>
  <si>
    <t>MEVCUT TOPLAM</t>
  </si>
  <si>
    <t xml:space="preserve"> -</t>
  </si>
  <si>
    <t>İLAVE TOPLAM</t>
  </si>
  <si>
    <t>MEVCUT İCMAL</t>
  </si>
  <si>
    <t>İLAVE İCMAL</t>
  </si>
  <si>
    <t>BİSKÜVİ MAKİNASI</t>
  </si>
  <si>
    <t>NOT: Mavi renk olanlar ilave yapılacak makinalardır.</t>
  </si>
  <si>
    <t>-</t>
  </si>
  <si>
    <t>TOPLAM</t>
  </si>
  <si>
    <t xml:space="preserve">Mevcut otomat sayısı 40 adettir. Otomat sayıları ve lokasyon bilgileri  tablosunda gösterilmiştir. </t>
  </si>
  <si>
    <t xml:space="preserve">Sözleşme, BİLGİ’nin talebi doğrultusunda ve FİRMA’nın üçüncü yılın sonundaki işletme bedellerine ilave olarak TÜFE-ÜFE ortalaması üzerine %5 artış yapmayı kabul etmesi halinde birer yıl süreyle uzayabilir. </t>
  </si>
  <si>
    <t>İŞİN TANIMI</t>
  </si>
  <si>
    <t xml:space="preserve">İhalenin konusu, FİRMA'nın BİLGİ’ye ait "Otomat Sayıları ve Lokasyon Bilgileri" dosyasında belirtilen 40 adet mevcut otomatının malzeme temini ile 89 adet kullanılmamış “sıfır” teslimatı yapılacak olan kendisine ait otomat makinalarının BİLGİ’ye tahsisi ile ilgili otomat hizmetinin sunulmasıdır. </t>
  </si>
  <si>
    <r>
      <t xml:space="preserve">Teklif veren firma, Makinelerin </t>
    </r>
    <r>
      <rPr>
        <b/>
        <i/>
        <sz val="10"/>
        <color theme="1"/>
        <rFont val="Cambria"/>
        <family val="1"/>
      </rPr>
      <t>bozuk para</t>
    </r>
    <r>
      <rPr>
        <i/>
        <sz val="10"/>
        <color theme="1"/>
        <rFont val="Cambria"/>
        <family val="1"/>
      </rPr>
      <t xml:space="preserve"> mekanizmalı olacağını kabul eder. </t>
    </r>
  </si>
  <si>
    <r>
      <t xml:space="preserve">Teklif veren firma, Makinelerin </t>
    </r>
    <r>
      <rPr>
        <b/>
        <i/>
        <sz val="10"/>
        <color theme="1"/>
        <rFont val="Cambria"/>
        <family val="1"/>
      </rPr>
      <t>bozuk para, kağıt para ve kredi kartı</t>
    </r>
    <r>
      <rPr>
        <i/>
        <sz val="10"/>
        <color theme="1"/>
        <rFont val="Cambria"/>
        <family val="1"/>
      </rPr>
      <t xml:space="preserve"> mekanizmalı olacağını kabul eder. </t>
    </r>
  </si>
  <si>
    <r>
      <t xml:space="preserve">Teklif veren firma, Makinelerin </t>
    </r>
    <r>
      <rPr>
        <b/>
        <i/>
        <sz val="10"/>
        <color theme="1"/>
        <rFont val="Cambria"/>
        <family val="1"/>
      </rPr>
      <t xml:space="preserve">bozuk para ve kağıt para </t>
    </r>
    <r>
      <rPr>
        <i/>
        <sz val="10"/>
        <color theme="1"/>
        <rFont val="Cambria"/>
        <family val="1"/>
      </rPr>
      <t xml:space="preserve">mekanizmalı olacağını kabul eder. </t>
    </r>
  </si>
  <si>
    <r>
      <t xml:space="preserve">Teklif veren firma, Makinelerin </t>
    </r>
    <r>
      <rPr>
        <b/>
        <i/>
        <sz val="10"/>
        <color theme="1"/>
        <rFont val="Cambria"/>
        <family val="1"/>
      </rPr>
      <t>bozuk para ve kredi kartı</t>
    </r>
    <r>
      <rPr>
        <i/>
        <sz val="10"/>
        <color theme="1"/>
        <rFont val="Cambria"/>
        <family val="1"/>
      </rPr>
      <t xml:space="preserve"> mekanizmalı olacağını kabul eder. </t>
    </r>
  </si>
  <si>
    <t xml:space="preserve">Mevcut otomat sayısı 39 adettir. Otomat sayıları ve lokasyon bilgileri  tablosunda gösterilmiştir. </t>
  </si>
  <si>
    <t xml:space="preserve">İhalenin konusu, FİRMA'nın BİLGİ’ye ait "Otomat Sayıları ve Lokasyon Bilgileri" dosyasında belirtilen 39 adet mevcut otomatının malzeme temini ile 79 adet kullanılmamış “sıfır” teslimatı yapılacak olan kendisine ait otomat makinalarının BİLGİ’ye tahsisi ile ilgili otomat hizmetinin sunulmasıdır.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</si>
</sst>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3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0"/>
      <color theme="0"/>
      <name val="Cambria"/>
      <family val="1"/>
    </font>
    <font>
      <b/>
      <sz val="14"/>
      <color theme="0"/>
      <name val="Cambria"/>
      <family val="1"/>
    </font>
    <font>
      <b/>
      <sz val="11"/>
      <color theme="1"/>
      <name val="Cambria"/>
      <family val="1"/>
    </font>
    <font>
      <sz val="11"/>
      <color theme="1"/>
      <name val="Calibri"/>
      <family val="2"/>
      <charset val="162"/>
      <scheme val="minor"/>
    </font>
    <font>
      <sz val="8"/>
      <color theme="1"/>
      <name val="Cambria"/>
      <family val="1"/>
    </font>
    <font>
      <i/>
      <sz val="10"/>
      <name val="Cambria"/>
      <family val="1"/>
    </font>
    <font>
      <b/>
      <sz val="26"/>
      <color theme="1"/>
      <name val="Calibri"/>
      <family val="2"/>
      <charset val="162"/>
      <scheme val="minor"/>
    </font>
    <font>
      <sz val="22"/>
      <color theme="1"/>
      <name val="Calibri"/>
      <family val="2"/>
      <charset val="162"/>
      <scheme val="minor"/>
    </font>
    <font>
      <b/>
      <sz val="22"/>
      <color theme="1"/>
      <name val="Calibri"/>
      <family val="2"/>
      <charset val="162"/>
      <scheme val="minor"/>
    </font>
    <font>
      <sz val="20"/>
      <color theme="1"/>
      <name val="Calibri"/>
      <family val="2"/>
      <charset val="162"/>
      <scheme val="minor"/>
    </font>
    <font>
      <sz val="22"/>
      <name val="Calibri"/>
      <family val="2"/>
      <charset val="162"/>
      <scheme val="minor"/>
    </font>
    <font>
      <b/>
      <sz val="24"/>
      <color theme="1"/>
      <name val="Calibri"/>
      <family val="2"/>
      <charset val="162"/>
      <scheme val="minor"/>
    </font>
    <font>
      <b/>
      <sz val="24"/>
      <color rgb="FF00B050"/>
      <name val="Calibri"/>
      <family val="2"/>
      <charset val="162"/>
      <scheme val="minor"/>
    </font>
    <font>
      <b/>
      <sz val="36"/>
      <color theme="1"/>
      <name val="Calibri"/>
      <family val="2"/>
      <charset val="162"/>
      <scheme val="minor"/>
    </font>
    <font>
      <b/>
      <u/>
      <sz val="72"/>
      <color rgb="FF00B050"/>
      <name val="Calibri"/>
      <family val="2"/>
      <charset val="162"/>
      <scheme val="minor"/>
    </font>
    <font>
      <b/>
      <u/>
      <sz val="65"/>
      <color theme="4" tint="0.39997558519241921"/>
      <name val="Calibri"/>
      <family val="2"/>
      <charset val="162"/>
      <scheme val="minor"/>
    </font>
    <font>
      <u/>
      <sz val="11"/>
      <color theme="10"/>
      <name val="Calibri"/>
      <family val="2"/>
      <scheme val="minor"/>
    </font>
    <font>
      <b/>
      <i/>
      <sz val="10"/>
      <color theme="1"/>
      <name val="Cambria"/>
      <family val="1"/>
    </font>
    <font>
      <strike/>
      <sz val="9"/>
      <color theme="1"/>
      <name val="Cambria"/>
      <family val="1"/>
    </font>
    <font>
      <strike/>
      <sz val="10"/>
      <color theme="1"/>
      <name val="Cambria"/>
      <family val="1"/>
    </font>
    <font>
      <strike/>
      <sz val="11"/>
      <color theme="1"/>
      <name val="Calibri"/>
      <family val="2"/>
      <scheme val="minor"/>
    </font>
  </fonts>
  <fills count="9">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0"/>
        <bgColor indexed="64"/>
      </patternFill>
    </fill>
    <fill>
      <patternFill patternType="solid">
        <fgColor theme="4" tint="0.59999389629810485"/>
        <bgColor indexed="64"/>
      </patternFill>
    </fill>
  </fills>
  <borders count="89">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0691854609822"/>
      </left>
      <right/>
      <top style="thin">
        <color theme="0" tint="-0.1498764000366222"/>
      </top>
      <bottom style="thin">
        <color theme="0" tint="-0.1498764000366222"/>
      </bottom>
      <diagonal/>
    </border>
    <border>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double">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diagonal/>
    </border>
    <border>
      <left/>
      <right style="double">
        <color theme="1" tint="0.499984740745262"/>
      </right>
      <top style="medium">
        <color theme="1" tint="0.499984740745262"/>
      </top>
      <bottom/>
      <diagonal/>
    </border>
    <border>
      <left style="thin">
        <color theme="1" tint="0.499984740745262"/>
      </left>
      <right/>
      <top style="medium">
        <color theme="1" tint="0.499984740745262"/>
      </top>
      <bottom/>
      <diagonal/>
    </border>
    <border>
      <left style="thin">
        <color theme="1" tint="0.499984740745262"/>
      </left>
      <right style="double">
        <color theme="1" tint="0.499984740745262"/>
      </right>
      <top style="medium">
        <color theme="1" tint="0.499984740745262"/>
      </top>
      <bottom/>
      <diagonal/>
    </border>
    <border>
      <left style="double">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right style="double">
        <color theme="1" tint="0.499984740745262"/>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style="thin">
        <color theme="1" tint="0.499984740745262"/>
      </left>
      <right style="double">
        <color theme="1" tint="0.499984740745262"/>
      </right>
      <top style="medium">
        <color theme="1" tint="0.499984740745262"/>
      </top>
      <bottom style="thin">
        <color theme="1" tint="0.499984740745262"/>
      </bottom>
      <diagonal/>
    </border>
    <border>
      <left style="double">
        <color theme="1" tint="0.499984740745262"/>
      </left>
      <right style="thin">
        <color theme="1" tint="0.499984740745262"/>
      </right>
      <top style="medium">
        <color theme="1" tint="0.499984740745262"/>
      </top>
      <bottom/>
      <diagonal/>
    </border>
    <border>
      <left style="double">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double">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double">
        <color theme="1" tint="0.499984740745262"/>
      </right>
      <top style="thin">
        <color theme="1" tint="0.499984740745262"/>
      </top>
      <bottom style="thin">
        <color theme="1" tint="0.499984740745262"/>
      </bottom>
      <diagonal/>
    </border>
    <border>
      <left style="double">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double">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double">
        <color theme="1" tint="0.499984740745262"/>
      </right>
      <top style="thin">
        <color theme="1" tint="0.499984740745262"/>
      </top>
      <bottom/>
      <diagonal/>
    </border>
    <border>
      <left style="double">
        <color theme="1" tint="0.499984740745262"/>
      </left>
      <right/>
      <top style="double">
        <color theme="1" tint="0.499984740745262"/>
      </top>
      <bottom style="medium">
        <color theme="1" tint="0.499984740745262"/>
      </bottom>
      <diagonal/>
    </border>
    <border>
      <left/>
      <right/>
      <top style="double">
        <color theme="1" tint="0.499984740745262"/>
      </top>
      <bottom style="medium">
        <color theme="1" tint="0.499984740745262"/>
      </bottom>
      <diagonal/>
    </border>
    <border>
      <left/>
      <right style="medium">
        <color theme="1" tint="0.499984740745262"/>
      </right>
      <top style="double">
        <color theme="1" tint="0.499984740745262"/>
      </top>
      <bottom style="medium">
        <color theme="1" tint="0.499984740745262"/>
      </bottom>
      <diagonal/>
    </border>
    <border>
      <left style="medium">
        <color theme="1" tint="0.499984740745262"/>
      </left>
      <right style="double">
        <color theme="1" tint="0.499984740745262"/>
      </right>
      <top style="double">
        <color theme="1" tint="0.499984740745262"/>
      </top>
      <bottom style="medium">
        <color theme="1" tint="0.499984740745262"/>
      </bottom>
      <diagonal/>
    </border>
    <border>
      <left style="double">
        <color theme="1" tint="0.499984740745262"/>
      </left>
      <right/>
      <top style="medium">
        <color theme="1" tint="0.499984740745262"/>
      </top>
      <bottom style="medium">
        <color theme="1" tint="0.499984740745262"/>
      </bottom>
      <diagonal/>
    </border>
    <border>
      <left style="medium">
        <color theme="1" tint="0.499984740745262"/>
      </left>
      <right style="double">
        <color theme="1" tint="0.499984740745262"/>
      </right>
      <top style="medium">
        <color theme="1" tint="0.499984740745262"/>
      </top>
      <bottom style="medium">
        <color theme="1" tint="0.499984740745262"/>
      </bottom>
      <diagonal/>
    </border>
    <border>
      <left style="double">
        <color theme="1" tint="0.499984740745262"/>
      </left>
      <right/>
      <top style="medium">
        <color theme="1" tint="0.499984740745262"/>
      </top>
      <bottom style="double">
        <color theme="1" tint="0.499984740745262"/>
      </bottom>
      <diagonal/>
    </border>
    <border>
      <left/>
      <right/>
      <top style="medium">
        <color theme="1" tint="0.499984740745262"/>
      </top>
      <bottom style="double">
        <color theme="1" tint="0.499984740745262"/>
      </bottom>
      <diagonal/>
    </border>
    <border>
      <left/>
      <right style="medium">
        <color theme="1" tint="0.499984740745262"/>
      </right>
      <top style="medium">
        <color theme="1" tint="0.499984740745262"/>
      </top>
      <bottom style="double">
        <color theme="1" tint="0.499984740745262"/>
      </bottom>
      <diagonal/>
    </border>
    <border>
      <left style="medium">
        <color theme="1" tint="0.499984740745262"/>
      </left>
      <right style="double">
        <color theme="1" tint="0.499984740745262"/>
      </right>
      <top style="medium">
        <color theme="1" tint="0.499984740745262"/>
      </top>
      <bottom style="double">
        <color theme="1" tint="0.499984740745262"/>
      </bottom>
      <diagonal/>
    </border>
    <border>
      <left/>
      <right style="double">
        <color theme="1" tint="0.499984740745262"/>
      </right>
      <top style="double">
        <color theme="1" tint="0.499984740745262"/>
      </top>
      <bottom style="medium">
        <color theme="1" tint="0.499984740745262"/>
      </bottom>
      <diagonal/>
    </border>
    <border>
      <left style="double">
        <color theme="1" tint="0.499984740745262"/>
      </left>
      <right/>
      <top style="double">
        <color theme="1" tint="0.499984740745262"/>
      </top>
      <bottom/>
      <diagonal/>
    </border>
    <border>
      <left/>
      <right/>
      <top style="double">
        <color theme="1" tint="0.499984740745262"/>
      </top>
      <bottom/>
      <diagonal/>
    </border>
    <border>
      <left/>
      <right style="double">
        <color theme="1" tint="0.499984740745262"/>
      </right>
      <top style="double">
        <color theme="1" tint="0.499984740745262"/>
      </top>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double">
        <color theme="1" tint="0.499984740745262"/>
      </left>
      <right/>
      <top/>
      <bottom style="double">
        <color theme="1" tint="0.499984740745262"/>
      </bottom>
      <diagonal/>
    </border>
    <border>
      <left/>
      <right/>
      <top/>
      <bottom style="double">
        <color theme="1" tint="0.499984740745262"/>
      </bottom>
      <diagonal/>
    </border>
    <border>
      <left/>
      <right style="double">
        <color theme="1" tint="0.499984740745262"/>
      </right>
      <top/>
      <bottom style="double">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double">
        <color theme="1" tint="0.499984740745262"/>
      </left>
      <right style="thin">
        <color theme="1" tint="0.499984740745262"/>
      </right>
      <top style="medium">
        <color theme="1" tint="0.499984740745262"/>
      </top>
      <bottom style="double">
        <color theme="1" tint="0.499984740745262"/>
      </bottom>
      <diagonal/>
    </border>
    <border>
      <left style="thin">
        <color theme="1" tint="0.499984740745262"/>
      </left>
      <right style="thin">
        <color theme="1" tint="0.499984740745262"/>
      </right>
      <top style="medium">
        <color theme="1" tint="0.499984740745262"/>
      </top>
      <bottom style="double">
        <color theme="1" tint="0.499984740745262"/>
      </bottom>
      <diagonal/>
    </border>
    <border>
      <left style="thin">
        <color theme="1" tint="0.499984740745262"/>
      </left>
      <right style="double">
        <color theme="1" tint="0.499984740745262"/>
      </right>
      <top style="medium">
        <color theme="1" tint="0.499984740745262"/>
      </top>
      <bottom style="double">
        <color theme="1" tint="0.499984740745262"/>
      </bottom>
      <diagonal/>
    </border>
    <border>
      <left style="thin">
        <color theme="1" tint="0.499984740745262"/>
      </left>
      <right style="medium">
        <color theme="1" tint="0.499984740745262"/>
      </right>
      <top style="medium">
        <color theme="1" tint="0.499984740745262"/>
      </top>
      <bottom style="double">
        <color theme="1" tint="0.499984740745262"/>
      </bottom>
      <diagonal/>
    </border>
    <border>
      <left/>
      <right style="double">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0" tint="-0.1498764000366222"/>
      </left>
      <right/>
      <top style="thin">
        <color theme="0" tint="-0.1498764000366222"/>
      </top>
      <bottom style="thin">
        <color theme="0" tint="-0.1498764000366222"/>
      </bottom>
      <diagonal/>
    </border>
  </borders>
  <cellStyleXfs count="5">
    <xf numFmtId="0" fontId="0" fillId="0" borderId="0"/>
    <xf numFmtId="0" fontId="17" fillId="0" borderId="0"/>
    <xf numFmtId="0" fontId="2" fillId="0" borderId="0"/>
    <xf numFmtId="0" fontId="1" fillId="0" borderId="0"/>
    <xf numFmtId="0" fontId="30" fillId="0" borderId="0" applyNumberFormat="0" applyFill="0" applyBorder="0" applyAlignment="0" applyProtection="0"/>
  </cellStyleXfs>
  <cellXfs count="288">
    <xf numFmtId="0" fontId="0" fillId="0" borderId="0" xfId="0"/>
    <xf numFmtId="0" fontId="7" fillId="0" borderId="0" xfId="0" applyFont="1"/>
    <xf numFmtId="0" fontId="5" fillId="0" borderId="0" xfId="0" applyFont="1" applyBorder="1" applyAlignment="1">
      <alignment horizontal="left" vertical="center" wrapText="1"/>
    </xf>
    <xf numFmtId="0" fontId="10" fillId="0" borderId="0" xfId="0" applyFont="1"/>
    <xf numFmtId="0" fontId="5" fillId="0" borderId="0" xfId="0" applyFont="1" applyFill="1" applyBorder="1" applyAlignment="1">
      <alignment horizontal="left" vertical="center" wrapText="1"/>
    </xf>
    <xf numFmtId="0" fontId="6" fillId="0" borderId="0" xfId="0" applyFont="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right" vertical="center" wrapText="1"/>
    </xf>
    <xf numFmtId="0" fontId="12" fillId="0" borderId="0" xfId="0" applyFont="1"/>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Alignment="1">
      <alignment horizontal="center" vertical="center"/>
    </xf>
    <xf numFmtId="0" fontId="12" fillId="0" borderId="0" xfId="0" applyFont="1" applyBorder="1" applyAlignment="1">
      <alignment horizontal="center" vertical="center" wrapText="1"/>
    </xf>
    <xf numFmtId="0" fontId="7" fillId="0" borderId="0" xfId="0" applyFont="1" applyBorder="1"/>
    <xf numFmtId="0" fontId="7" fillId="0" borderId="10" xfId="0" applyFont="1" applyBorder="1"/>
    <xf numFmtId="20" fontId="5" fillId="0" borderId="2" xfId="0" applyNumberFormat="1" applyFont="1" applyFill="1" applyBorder="1" applyAlignment="1">
      <alignment horizontal="right" vertical="center" wrapText="1"/>
    </xf>
    <xf numFmtId="0" fontId="5" fillId="0" borderId="0" xfId="0" applyFont="1" applyFill="1" applyBorder="1" applyAlignment="1">
      <alignment horizontal="left"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3" fontId="5" fillId="0" borderId="2" xfId="0" applyNumberFormat="1" applyFont="1" applyFill="1" applyBorder="1" applyAlignment="1">
      <alignment horizontal="right" vertical="center" wrapText="1"/>
    </xf>
    <xf numFmtId="0" fontId="12" fillId="0" borderId="0" xfId="0" applyFont="1" applyFill="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0" xfId="0" applyFont="1" applyBorder="1" applyAlignment="1">
      <alignment horizontal="right" vertical="center" wrapText="1"/>
    </xf>
    <xf numFmtId="0" fontId="5" fillId="0" borderId="15" xfId="0" applyFont="1" applyBorder="1" applyAlignment="1">
      <alignment horizontal="left" vertical="center" wrapText="1"/>
    </xf>
    <xf numFmtId="0" fontId="7" fillId="0" borderId="0" xfId="0" applyFont="1" applyAlignment="1">
      <alignment wrapText="1"/>
    </xf>
    <xf numFmtId="0" fontId="14" fillId="0" borderId="0" xfId="0" applyFont="1" applyFill="1" applyBorder="1" applyAlignment="1">
      <alignment vertical="center" wrapText="1"/>
    </xf>
    <xf numFmtId="164" fontId="13" fillId="0" borderId="0" xfId="0" applyNumberFormat="1" applyFont="1" applyBorder="1" applyAlignment="1">
      <alignment vertical="center" wrapText="1"/>
    </xf>
    <xf numFmtId="0" fontId="5" fillId="0" borderId="0" xfId="0" applyFont="1" applyFill="1" applyBorder="1" applyAlignment="1">
      <alignment horizontal="left" vertical="center"/>
    </xf>
    <xf numFmtId="0" fontId="12" fillId="0" borderId="0" xfId="0" applyFont="1" applyFill="1" applyBorder="1" applyAlignment="1">
      <alignment horizontal="left" vertical="center"/>
    </xf>
    <xf numFmtId="0" fontId="14" fillId="0" borderId="0" xfId="0" applyFont="1" applyFill="1" applyBorder="1" applyAlignment="1">
      <alignment vertical="center"/>
    </xf>
    <xf numFmtId="164" fontId="13" fillId="0" borderId="0" xfId="0" applyNumberFormat="1" applyFont="1" applyFill="1" applyBorder="1" applyAlignment="1">
      <alignment vertical="center"/>
    </xf>
    <xf numFmtId="164"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0" xfId="0" applyFont="1" applyFill="1"/>
    <xf numFmtId="0" fontId="7" fillId="0" borderId="0" xfId="0" applyFont="1" applyFill="1" applyBorder="1"/>
    <xf numFmtId="164" fontId="13" fillId="0" borderId="0" xfId="0" applyNumberFormat="1" applyFont="1" applyFill="1" applyBorder="1" applyAlignment="1">
      <alignment vertical="center" wrapText="1"/>
    </xf>
    <xf numFmtId="164" fontId="16" fillId="0" borderId="0" xfId="0" applyNumberFormat="1" applyFont="1" applyFill="1" applyBorder="1" applyAlignment="1">
      <alignment vertical="center"/>
    </xf>
    <xf numFmtId="0" fontId="16" fillId="0" borderId="0" xfId="0" applyFont="1" applyFill="1" applyBorder="1" applyAlignment="1">
      <alignment vertical="center" wrapText="1"/>
    </xf>
    <xf numFmtId="0" fontId="7" fillId="0" borderId="0" xfId="0" applyFont="1" applyAlignment="1">
      <alignment horizontal="center"/>
    </xf>
    <xf numFmtId="0" fontId="7" fillId="0" borderId="0" xfId="0" applyFont="1" applyAlignment="1">
      <alignment horizontal="right"/>
    </xf>
    <xf numFmtId="0" fontId="21" fillId="7" borderId="0" xfId="3" applyFont="1" applyFill="1"/>
    <xf numFmtId="0" fontId="22" fillId="6" borderId="42" xfId="3" applyFont="1" applyFill="1" applyBorder="1" applyAlignment="1">
      <alignment horizontal="center" vertical="center" wrapText="1"/>
    </xf>
    <xf numFmtId="0" fontId="22" fillId="6" borderId="43" xfId="3" applyFont="1" applyFill="1" applyBorder="1" applyAlignment="1">
      <alignment horizontal="center" vertical="center" wrapText="1"/>
    </xf>
    <xf numFmtId="0" fontId="22" fillId="6" borderId="44" xfId="3" applyFont="1" applyFill="1" applyBorder="1" applyAlignment="1">
      <alignment horizontal="center" vertical="center" wrapText="1"/>
    </xf>
    <xf numFmtId="0" fontId="23" fillId="7" borderId="0" xfId="3" applyFont="1" applyFill="1" applyAlignment="1">
      <alignment horizontal="center" wrapText="1"/>
    </xf>
    <xf numFmtId="0" fontId="21" fillId="7" borderId="0" xfId="3" applyFont="1" applyFill="1" applyAlignment="1">
      <alignment wrapText="1"/>
    </xf>
    <xf numFmtId="0" fontId="22" fillId="6" borderId="45" xfId="3" applyFont="1" applyFill="1" applyBorder="1" applyAlignment="1">
      <alignment horizontal="center" vertical="center" wrapText="1"/>
    </xf>
    <xf numFmtId="0" fontId="22" fillId="6" borderId="46" xfId="3" applyFont="1" applyFill="1" applyBorder="1" applyAlignment="1">
      <alignment horizontal="center" vertical="center" wrapText="1"/>
    </xf>
    <xf numFmtId="0" fontId="22" fillId="7" borderId="47" xfId="3" applyFont="1" applyFill="1" applyBorder="1" applyAlignment="1">
      <alignment horizontal="center" vertical="center" wrapText="1"/>
    </xf>
    <xf numFmtId="0" fontId="21" fillId="7" borderId="48" xfId="3" applyFont="1" applyFill="1" applyBorder="1" applyAlignment="1">
      <alignment horizontal="center" vertical="center" wrapText="1"/>
    </xf>
    <xf numFmtId="0" fontId="21" fillId="0" borderId="48" xfId="3" applyFont="1" applyFill="1" applyBorder="1" applyAlignment="1">
      <alignment horizontal="center" vertical="center" wrapText="1"/>
    </xf>
    <xf numFmtId="1" fontId="21" fillId="0" borderId="48" xfId="3" applyNumberFormat="1" applyFont="1" applyFill="1" applyBorder="1" applyAlignment="1">
      <alignment horizontal="center" vertical="center"/>
    </xf>
    <xf numFmtId="1" fontId="21" fillId="0" borderId="49" xfId="3" applyNumberFormat="1" applyFont="1" applyFill="1" applyBorder="1" applyAlignment="1">
      <alignment horizontal="center" vertical="center"/>
    </xf>
    <xf numFmtId="1" fontId="21" fillId="0" borderId="50" xfId="3" applyNumberFormat="1" applyFont="1" applyFill="1" applyBorder="1" applyAlignment="1">
      <alignment horizontal="center" vertical="center"/>
    </xf>
    <xf numFmtId="1" fontId="24" fillId="0" borderId="51" xfId="3" applyNumberFormat="1" applyFont="1" applyFill="1" applyBorder="1" applyAlignment="1">
      <alignment horizontal="center" vertical="center"/>
    </xf>
    <xf numFmtId="0" fontId="22" fillId="8" borderId="47" xfId="3" applyFont="1" applyFill="1" applyBorder="1" applyAlignment="1">
      <alignment horizontal="center" vertical="center" wrapText="1"/>
    </xf>
    <xf numFmtId="0" fontId="21" fillId="8" borderId="48" xfId="3" applyFont="1" applyFill="1" applyBorder="1" applyAlignment="1">
      <alignment horizontal="center" vertical="center" wrapText="1"/>
    </xf>
    <xf numFmtId="1" fontId="21" fillId="8" borderId="51" xfId="3" applyNumberFormat="1" applyFont="1" applyFill="1" applyBorder="1" applyAlignment="1">
      <alignment horizontal="center" vertical="center"/>
    </xf>
    <xf numFmtId="1" fontId="21" fillId="0" borderId="51" xfId="3" applyNumberFormat="1" applyFont="1" applyFill="1" applyBorder="1" applyAlignment="1">
      <alignment horizontal="center" vertical="center"/>
    </xf>
    <xf numFmtId="0" fontId="22" fillId="0" borderId="52" xfId="3" applyFont="1" applyFill="1" applyBorder="1" applyAlignment="1">
      <alignment horizontal="center" vertical="center" wrapText="1"/>
    </xf>
    <xf numFmtId="0" fontId="21" fillId="0" borderId="43" xfId="3" applyFont="1" applyFill="1" applyBorder="1" applyAlignment="1">
      <alignment horizontal="center" vertical="center" wrapText="1"/>
    </xf>
    <xf numFmtId="0" fontId="21" fillId="0" borderId="46" xfId="3" applyFont="1" applyFill="1" applyBorder="1" applyAlignment="1">
      <alignment horizontal="center" vertical="center" wrapText="1"/>
    </xf>
    <xf numFmtId="0" fontId="22" fillId="7" borderId="53" xfId="3" applyFont="1" applyFill="1" applyBorder="1" applyAlignment="1">
      <alignment horizontal="center" vertical="center" wrapText="1"/>
    </xf>
    <xf numFmtId="0" fontId="21" fillId="7" borderId="54" xfId="3" applyFont="1" applyFill="1" applyBorder="1" applyAlignment="1">
      <alignment horizontal="center" vertical="center" wrapText="1"/>
    </xf>
    <xf numFmtId="0" fontId="21" fillId="0" borderId="54" xfId="3" applyFont="1" applyFill="1" applyBorder="1" applyAlignment="1">
      <alignment horizontal="center" vertical="center" wrapText="1"/>
    </xf>
    <xf numFmtId="1" fontId="21" fillId="0" borderId="54" xfId="3" applyNumberFormat="1" applyFont="1" applyFill="1" applyBorder="1" applyAlignment="1">
      <alignment horizontal="center" vertical="center"/>
    </xf>
    <xf numFmtId="1" fontId="21" fillId="0" borderId="55" xfId="3" applyNumberFormat="1" applyFont="1" applyFill="1" applyBorder="1" applyAlignment="1">
      <alignment horizontal="center" vertical="center"/>
    </xf>
    <xf numFmtId="1" fontId="21" fillId="0" borderId="56" xfId="3" applyNumberFormat="1" applyFont="1" applyFill="1" applyBorder="1" applyAlignment="1">
      <alignment horizontal="center" vertical="center"/>
    </xf>
    <xf numFmtId="1" fontId="24" fillId="0" borderId="57" xfId="3" applyNumberFormat="1" applyFont="1" applyFill="1" applyBorder="1" applyAlignment="1">
      <alignment horizontal="center" vertical="center"/>
    </xf>
    <xf numFmtId="0" fontId="22" fillId="8" borderId="53" xfId="3" applyFont="1" applyFill="1" applyBorder="1" applyAlignment="1">
      <alignment horizontal="center" vertical="center" wrapText="1"/>
    </xf>
    <xf numFmtId="0" fontId="21" fillId="8" borderId="54" xfId="3" applyFont="1" applyFill="1" applyBorder="1" applyAlignment="1">
      <alignment horizontal="center" vertical="center" wrapText="1"/>
    </xf>
    <xf numFmtId="1" fontId="21" fillId="8" borderId="57" xfId="3" applyNumberFormat="1" applyFont="1" applyFill="1" applyBorder="1" applyAlignment="1">
      <alignment horizontal="center" vertical="center"/>
    </xf>
    <xf numFmtId="1" fontId="21" fillId="0" borderId="57" xfId="3" applyNumberFormat="1" applyFont="1" applyFill="1" applyBorder="1" applyAlignment="1">
      <alignment horizontal="center" vertical="center"/>
    </xf>
    <xf numFmtId="0" fontId="21" fillId="8" borderId="57" xfId="3" applyFont="1" applyFill="1" applyBorder="1" applyAlignment="1">
      <alignment horizontal="center" vertical="center" wrapText="1"/>
    </xf>
    <xf numFmtId="1" fontId="21" fillId="8" borderId="54" xfId="3" applyNumberFormat="1" applyFont="1" applyFill="1" applyBorder="1" applyAlignment="1">
      <alignment horizontal="center" vertical="center"/>
    </xf>
    <xf numFmtId="1" fontId="21" fillId="8" borderId="55" xfId="3" applyNumberFormat="1" applyFont="1" applyFill="1" applyBorder="1" applyAlignment="1">
      <alignment horizontal="center" vertical="center"/>
    </xf>
    <xf numFmtId="1" fontId="24" fillId="8" borderId="55" xfId="3" applyNumberFormat="1" applyFont="1" applyFill="1" applyBorder="1" applyAlignment="1">
      <alignment horizontal="center" vertical="center"/>
    </xf>
    <xf numFmtId="1" fontId="21" fillId="8" borderId="56" xfId="3" applyNumberFormat="1" applyFont="1" applyFill="1" applyBorder="1" applyAlignment="1">
      <alignment horizontal="center" vertical="center"/>
    </xf>
    <xf numFmtId="1" fontId="24" fillId="8" borderId="57" xfId="3" applyNumberFormat="1" applyFont="1" applyFill="1" applyBorder="1" applyAlignment="1">
      <alignment horizontal="center" vertical="center"/>
    </xf>
    <xf numFmtId="0" fontId="22" fillId="8" borderId="60" xfId="3" applyFont="1" applyFill="1" applyBorder="1" applyAlignment="1">
      <alignment horizontal="center" vertical="center" wrapText="1"/>
    </xf>
    <xf numFmtId="0" fontId="21" fillId="8" borderId="61" xfId="3" applyFont="1" applyFill="1" applyBorder="1" applyAlignment="1">
      <alignment horizontal="center" vertical="center" wrapText="1"/>
    </xf>
    <xf numFmtId="0" fontId="21" fillId="7" borderId="0" xfId="3" applyFont="1" applyFill="1" applyBorder="1" applyAlignment="1">
      <alignment horizontal="center" vertical="center" wrapText="1"/>
    </xf>
    <xf numFmtId="0" fontId="22" fillId="7" borderId="58" xfId="3" applyFont="1" applyFill="1" applyBorder="1" applyAlignment="1">
      <alignment horizontal="center" vertical="center" wrapText="1"/>
    </xf>
    <xf numFmtId="0" fontId="21" fillId="7" borderId="59" xfId="3" applyFont="1" applyFill="1" applyBorder="1" applyAlignment="1">
      <alignment horizontal="center" vertical="center" wrapText="1"/>
    </xf>
    <xf numFmtId="1" fontId="21" fillId="0" borderId="62" xfId="3" applyNumberFormat="1" applyFont="1" applyFill="1" applyBorder="1" applyAlignment="1">
      <alignment horizontal="center" vertical="center"/>
    </xf>
    <xf numFmtId="1" fontId="24" fillId="0" borderId="55" xfId="3" applyNumberFormat="1" applyFont="1" applyFill="1" applyBorder="1" applyAlignment="1">
      <alignment horizontal="center" vertical="center"/>
    </xf>
    <xf numFmtId="0" fontId="21" fillId="7" borderId="57" xfId="3" applyFont="1" applyFill="1" applyBorder="1" applyAlignment="1">
      <alignment horizontal="center" vertical="center" wrapText="1"/>
    </xf>
    <xf numFmtId="0" fontId="22" fillId="8" borderId="58" xfId="3" applyFont="1" applyFill="1" applyBorder="1" applyAlignment="1">
      <alignment horizontal="center" vertical="center" wrapText="1"/>
    </xf>
    <xf numFmtId="0" fontId="21" fillId="8" borderId="59" xfId="3" applyFont="1" applyFill="1" applyBorder="1" applyAlignment="1">
      <alignment horizontal="center" vertical="center" wrapText="1"/>
    </xf>
    <xf numFmtId="1" fontId="21" fillId="8" borderId="62" xfId="3" applyNumberFormat="1" applyFont="1" applyFill="1" applyBorder="1" applyAlignment="1">
      <alignment horizontal="center" vertical="center"/>
    </xf>
    <xf numFmtId="0" fontId="25" fillId="7" borderId="0" xfId="3" applyFont="1" applyFill="1" applyBorder="1" applyAlignment="1">
      <alignment horizontal="center" vertical="center" wrapText="1"/>
    </xf>
    <xf numFmtId="0" fontId="25" fillId="0" borderId="0" xfId="3" applyFont="1" applyFill="1" applyBorder="1" applyAlignment="1">
      <alignment horizontal="center" vertical="center" wrapText="1"/>
    </xf>
    <xf numFmtId="1" fontId="25" fillId="0" borderId="0" xfId="3" applyNumberFormat="1" applyFont="1" applyFill="1" applyBorder="1" applyAlignment="1">
      <alignment horizontal="center" vertical="center"/>
    </xf>
    <xf numFmtId="0" fontId="21" fillId="7" borderId="0" xfId="3" applyFont="1" applyFill="1" applyBorder="1"/>
    <xf numFmtId="1" fontId="21" fillId="7" borderId="0" xfId="3" applyNumberFormat="1" applyFont="1" applyFill="1"/>
    <xf numFmtId="1" fontId="21" fillId="7" borderId="0" xfId="3" applyNumberFormat="1" applyFont="1" applyFill="1" applyBorder="1" applyAlignment="1">
      <alignment horizontal="center" vertical="center" wrapText="1"/>
    </xf>
    <xf numFmtId="1" fontId="21" fillId="7" borderId="0" xfId="3" applyNumberFormat="1" applyFont="1" applyFill="1" applyBorder="1"/>
    <xf numFmtId="0" fontId="21" fillId="7" borderId="0" xfId="3" applyFont="1" applyFill="1" applyBorder="1" applyAlignment="1">
      <alignment horizontal="center" vertical="center"/>
    </xf>
    <xf numFmtId="4" fontId="25" fillId="0" borderId="0" xfId="3" applyNumberFormat="1" applyFont="1" applyFill="1" applyBorder="1" applyAlignment="1">
      <alignment horizontal="center" vertical="center"/>
    </xf>
    <xf numFmtId="0" fontId="22" fillId="0" borderId="0" xfId="3" applyFont="1" applyFill="1" applyBorder="1" applyAlignment="1">
      <alignment horizontal="center" vertical="center" wrapText="1"/>
    </xf>
    <xf numFmtId="0" fontId="21" fillId="0" borderId="0" xfId="3" applyFont="1" applyFill="1" applyBorder="1" applyAlignment="1">
      <alignment horizontal="center" vertical="center" wrapText="1"/>
    </xf>
    <xf numFmtId="1" fontId="21" fillId="0" borderId="0" xfId="3" applyNumberFormat="1" applyFont="1" applyFill="1" applyBorder="1" applyAlignment="1">
      <alignment horizontal="center" vertical="center"/>
    </xf>
    <xf numFmtId="0" fontId="25" fillId="7" borderId="64" xfId="3" applyFont="1" applyFill="1" applyBorder="1" applyAlignment="1">
      <alignment horizontal="center" vertical="center" wrapText="1"/>
    </xf>
    <xf numFmtId="0" fontId="25" fillId="0" borderId="65" xfId="3" applyFont="1" applyFill="1" applyBorder="1" applyAlignment="1">
      <alignment horizontal="center" vertical="center" wrapText="1"/>
    </xf>
    <xf numFmtId="1" fontId="25" fillId="0" borderId="66" xfId="3" applyNumberFormat="1" applyFont="1" applyFill="1" applyBorder="1" applyAlignment="1">
      <alignment horizontal="center" vertical="center"/>
    </xf>
    <xf numFmtId="0" fontId="25" fillId="8" borderId="40" xfId="3" applyFont="1" applyFill="1" applyBorder="1" applyAlignment="1">
      <alignment horizontal="center" vertical="center" wrapText="1"/>
    </xf>
    <xf numFmtId="0" fontId="25" fillId="8" borderId="41" xfId="3" applyFont="1" applyFill="1" applyBorder="1" applyAlignment="1">
      <alignment horizontal="center" vertical="center" wrapText="1"/>
    </xf>
    <xf numFmtId="1" fontId="25" fillId="8" borderId="68" xfId="3" applyNumberFormat="1" applyFont="1" applyFill="1" applyBorder="1" applyAlignment="1">
      <alignment horizontal="center" vertical="center"/>
    </xf>
    <xf numFmtId="0" fontId="25" fillId="7" borderId="70" xfId="3" applyFont="1" applyFill="1" applyBorder="1" applyAlignment="1">
      <alignment horizontal="center" vertical="center" wrapText="1"/>
    </xf>
    <xf numFmtId="0" fontId="25" fillId="0" borderId="71" xfId="3" applyFont="1" applyFill="1" applyBorder="1" applyAlignment="1">
      <alignment horizontal="center" vertical="center" wrapText="1"/>
    </xf>
    <xf numFmtId="1" fontId="25" fillId="0" borderId="72" xfId="3" applyNumberFormat="1" applyFont="1" applyFill="1" applyBorder="1" applyAlignment="1">
      <alignment horizontal="center" vertical="center"/>
    </xf>
    <xf numFmtId="0" fontId="28" fillId="7" borderId="0" xfId="3" applyFont="1" applyFill="1" applyBorder="1" applyAlignment="1">
      <alignment horizontal="center" vertical="center" wrapText="1"/>
    </xf>
    <xf numFmtId="0" fontId="22" fillId="6" borderId="52" xfId="3" applyFont="1" applyFill="1" applyBorder="1" applyAlignment="1">
      <alignment horizontal="center" vertical="center" wrapText="1"/>
    </xf>
    <xf numFmtId="0" fontId="22" fillId="8" borderId="52" xfId="3" applyFont="1" applyFill="1" applyBorder="1" applyAlignment="1">
      <alignment horizontal="center" vertical="center" wrapText="1"/>
    </xf>
    <xf numFmtId="0" fontId="22" fillId="8" borderId="43" xfId="3" applyFont="1" applyFill="1" applyBorder="1" applyAlignment="1">
      <alignment horizontal="center" vertical="center" wrapText="1"/>
    </xf>
    <xf numFmtId="0" fontId="22" fillId="8" borderId="46" xfId="3" applyFont="1" applyFill="1" applyBorder="1" applyAlignment="1">
      <alignment horizontal="center" vertical="center" wrapText="1"/>
    </xf>
    <xf numFmtId="1" fontId="21" fillId="7" borderId="48" xfId="3" applyNumberFormat="1" applyFont="1" applyFill="1" applyBorder="1" applyAlignment="1">
      <alignment horizontal="center" vertical="center" wrapText="1"/>
    </xf>
    <xf numFmtId="1" fontId="21" fillId="0" borderId="48" xfId="3" applyNumberFormat="1" applyFont="1" applyFill="1" applyBorder="1" applyAlignment="1">
      <alignment horizontal="center" vertical="center" wrapText="1"/>
    </xf>
    <xf numFmtId="1" fontId="21" fillId="0" borderId="77" xfId="3" applyNumberFormat="1" applyFont="1" applyFill="1" applyBorder="1" applyAlignment="1">
      <alignment horizontal="center" vertical="center"/>
    </xf>
    <xf numFmtId="1" fontId="21" fillId="7" borderId="54" xfId="3" applyNumberFormat="1" applyFont="1" applyFill="1" applyBorder="1" applyAlignment="1">
      <alignment horizontal="center" vertical="center" wrapText="1"/>
    </xf>
    <xf numFmtId="1" fontId="21" fillId="0" borderId="54" xfId="3" applyNumberFormat="1" applyFont="1" applyFill="1" applyBorder="1" applyAlignment="1">
      <alignment horizontal="center" vertical="center" wrapText="1"/>
    </xf>
    <xf numFmtId="1" fontId="21" fillId="0" borderId="81" xfId="3" applyNumberFormat="1" applyFont="1" applyFill="1" applyBorder="1" applyAlignment="1">
      <alignment horizontal="center" vertical="center"/>
    </xf>
    <xf numFmtId="0" fontId="25" fillId="7" borderId="82" xfId="3" applyFont="1" applyFill="1" applyBorder="1" applyAlignment="1">
      <alignment horizontal="center" vertical="center" wrapText="1"/>
    </xf>
    <xf numFmtId="1" fontId="25" fillId="7" borderId="83" xfId="3" applyNumberFormat="1" applyFont="1" applyFill="1" applyBorder="1" applyAlignment="1">
      <alignment horizontal="center" vertical="center" wrapText="1"/>
    </xf>
    <xf numFmtId="1" fontId="25" fillId="0" borderId="83" xfId="3" applyNumberFormat="1" applyFont="1" applyFill="1" applyBorder="1" applyAlignment="1">
      <alignment horizontal="center" vertical="center" wrapText="1"/>
    </xf>
    <xf numFmtId="1" fontId="25" fillId="0" borderId="84" xfId="3" applyNumberFormat="1" applyFont="1" applyFill="1" applyBorder="1" applyAlignment="1">
      <alignment horizontal="center" vertical="center"/>
    </xf>
    <xf numFmtId="1" fontId="25" fillId="0" borderId="85" xfId="3" applyNumberFormat="1" applyFont="1" applyFill="1" applyBorder="1" applyAlignment="1">
      <alignment horizontal="center" vertical="center"/>
    </xf>
    <xf numFmtId="1" fontId="21" fillId="8" borderId="59" xfId="3" applyNumberFormat="1" applyFont="1" applyFill="1" applyBorder="1" applyAlignment="1">
      <alignment horizontal="center" vertical="center"/>
    </xf>
    <xf numFmtId="1" fontId="24" fillId="8" borderId="86" xfId="3" applyNumberFormat="1" applyFont="1" applyFill="1" applyBorder="1" applyAlignment="1">
      <alignment horizontal="center" vertical="center"/>
    </xf>
    <xf numFmtId="1" fontId="21" fillId="8" borderId="87" xfId="3" applyNumberFormat="1" applyFont="1" applyFill="1" applyBorder="1" applyAlignment="1">
      <alignment horizontal="center" vertical="center"/>
    </xf>
    <xf numFmtId="0" fontId="21" fillId="8" borderId="62" xfId="3" applyFont="1" applyFill="1" applyBorder="1" applyAlignment="1">
      <alignment horizontal="center" vertical="center" wrapText="1"/>
    </xf>
    <xf numFmtId="1" fontId="24" fillId="0" borderId="0" xfId="3" applyNumberFormat="1" applyFont="1" applyFill="1" applyBorder="1" applyAlignment="1">
      <alignment horizontal="center" vertical="center"/>
    </xf>
    <xf numFmtId="0" fontId="21" fillId="0" borderId="0" xfId="3" applyFont="1" applyFill="1" applyBorder="1"/>
    <xf numFmtId="0" fontId="5" fillId="0" borderId="0" xfId="0" applyFont="1" applyBorder="1" applyAlignment="1">
      <alignment horizontal="center" vertical="center" wrapText="1"/>
    </xf>
    <xf numFmtId="0" fontId="5"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5" fillId="0" borderId="9" xfId="0" applyFont="1" applyBorder="1" applyAlignment="1">
      <alignment horizontal="center" vertical="center" wrapText="1"/>
    </xf>
    <xf numFmtId="0" fontId="5"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12"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5" fillId="2" borderId="17" xfId="0" applyFont="1" applyFill="1" applyBorder="1" applyAlignment="1">
      <alignment horizontal="center" vertical="center"/>
    </xf>
    <xf numFmtId="0" fontId="15" fillId="2" borderId="0" xfId="0" applyFont="1" applyFill="1" applyBorder="1" applyAlignment="1">
      <alignment horizontal="center" vertical="center"/>
    </xf>
    <xf numFmtId="0" fontId="16" fillId="4" borderId="14"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1" xfId="0" applyFont="1" applyFill="1" applyBorder="1" applyAlignment="1">
      <alignment horizontal="center" vertical="center" wrapText="1"/>
    </xf>
    <xf numFmtId="164" fontId="16" fillId="4" borderId="14" xfId="0" applyNumberFormat="1" applyFont="1" applyFill="1" applyBorder="1" applyAlignment="1">
      <alignment horizontal="center" vertical="center"/>
    </xf>
    <xf numFmtId="164" fontId="16" fillId="4" borderId="15" xfId="0" applyNumberFormat="1" applyFont="1" applyFill="1" applyBorder="1" applyAlignment="1">
      <alignment horizontal="center" vertical="center"/>
    </xf>
    <xf numFmtId="164" fontId="16" fillId="4" borderId="16" xfId="0" applyNumberFormat="1" applyFont="1" applyFill="1" applyBorder="1" applyAlignment="1">
      <alignment horizontal="center" vertical="center"/>
    </xf>
    <xf numFmtId="164" fontId="16" fillId="4" borderId="17" xfId="0" applyNumberFormat="1" applyFont="1" applyFill="1" applyBorder="1" applyAlignment="1">
      <alignment horizontal="center" vertical="center"/>
    </xf>
    <xf numFmtId="164" fontId="16" fillId="4" borderId="0" xfId="0" applyNumberFormat="1" applyFont="1" applyFill="1" applyBorder="1" applyAlignment="1">
      <alignment horizontal="center" vertical="center"/>
    </xf>
    <xf numFmtId="164" fontId="16" fillId="4" borderId="18" xfId="0" applyNumberFormat="1" applyFont="1" applyFill="1" applyBorder="1" applyAlignment="1">
      <alignment horizontal="center" vertical="center"/>
    </xf>
    <xf numFmtId="164" fontId="16" fillId="4" borderId="19" xfId="0" applyNumberFormat="1" applyFont="1" applyFill="1" applyBorder="1" applyAlignment="1">
      <alignment horizontal="center" vertical="center"/>
    </xf>
    <xf numFmtId="164" fontId="16" fillId="4" borderId="20" xfId="0" applyNumberFormat="1" applyFont="1" applyFill="1" applyBorder="1" applyAlignment="1">
      <alignment horizontal="center" vertical="center"/>
    </xf>
    <xf numFmtId="164" fontId="16" fillId="4" borderId="21" xfId="0" applyNumberFormat="1" applyFont="1" applyFill="1" applyBorder="1" applyAlignment="1">
      <alignment horizontal="center" vertical="center"/>
    </xf>
    <xf numFmtId="14" fontId="16" fillId="4" borderId="14" xfId="0" applyNumberFormat="1" applyFont="1" applyFill="1" applyBorder="1" applyAlignment="1">
      <alignment horizontal="center" vertical="center" wrapText="1"/>
    </xf>
    <xf numFmtId="14" fontId="16" fillId="4" borderId="15" xfId="0" applyNumberFormat="1" applyFont="1" applyFill="1" applyBorder="1" applyAlignment="1">
      <alignment horizontal="center" vertical="center" wrapText="1"/>
    </xf>
    <xf numFmtId="14" fontId="16" fillId="4" borderId="16" xfId="0" applyNumberFormat="1" applyFont="1" applyFill="1" applyBorder="1" applyAlignment="1">
      <alignment horizontal="center" vertical="center" wrapText="1"/>
    </xf>
    <xf numFmtId="14" fontId="16" fillId="4" borderId="17" xfId="0" applyNumberFormat="1" applyFont="1" applyFill="1" applyBorder="1" applyAlignment="1">
      <alignment horizontal="center" vertical="center" wrapText="1"/>
    </xf>
    <xf numFmtId="14" fontId="16" fillId="4" borderId="0" xfId="0" applyNumberFormat="1" applyFont="1" applyFill="1" applyBorder="1" applyAlignment="1">
      <alignment horizontal="center" vertical="center" wrapText="1"/>
    </xf>
    <xf numFmtId="14" fontId="16" fillId="4" borderId="18" xfId="0" applyNumberFormat="1" applyFont="1" applyFill="1" applyBorder="1" applyAlignment="1">
      <alignment horizontal="center" vertical="center" wrapText="1"/>
    </xf>
    <xf numFmtId="14" fontId="16" fillId="4" borderId="19" xfId="0" applyNumberFormat="1" applyFont="1" applyFill="1" applyBorder="1" applyAlignment="1">
      <alignment horizontal="center" vertical="center" wrapText="1"/>
    </xf>
    <xf numFmtId="14" fontId="16" fillId="4" borderId="20" xfId="0" applyNumberFormat="1" applyFont="1" applyFill="1" applyBorder="1" applyAlignment="1">
      <alignment horizontal="center" vertical="center" wrapText="1"/>
    </xf>
    <xf numFmtId="14" fontId="16" fillId="4" borderId="21" xfId="0" applyNumberFormat="1"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164" fontId="13" fillId="0" borderId="3" xfId="0" applyNumberFormat="1" applyFont="1" applyBorder="1" applyAlignment="1">
      <alignment horizontal="center" vertical="center" wrapText="1"/>
    </xf>
    <xf numFmtId="164" fontId="13" fillId="0" borderId="4" xfId="0" applyNumberFormat="1" applyFont="1" applyBorder="1" applyAlignment="1">
      <alignment horizontal="center" vertical="center" wrapText="1"/>
    </xf>
    <xf numFmtId="164" fontId="13" fillId="0" borderId="5" xfId="0" applyNumberFormat="1" applyFont="1" applyBorder="1" applyAlignment="1">
      <alignment horizontal="center" vertical="center" wrapText="1"/>
    </xf>
    <xf numFmtId="0" fontId="11" fillId="5" borderId="0"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0" xfId="0" applyFont="1" applyFill="1" applyBorder="1" applyAlignment="1">
      <alignment horizontal="center" vertical="center"/>
    </xf>
    <xf numFmtId="164" fontId="13" fillId="5" borderId="3" xfId="0" applyNumberFormat="1" applyFont="1" applyFill="1" applyBorder="1" applyAlignment="1">
      <alignment horizontal="center" vertical="center" wrapText="1"/>
    </xf>
    <xf numFmtId="164" fontId="13" fillId="5" borderId="4" xfId="0" applyNumberFormat="1"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0" xfId="0" applyFont="1" applyFill="1" applyBorder="1" applyAlignment="1">
      <alignment horizontal="center" vertical="center" wrapText="1"/>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30" fillId="0" borderId="0" xfId="4" applyBorder="1" applyAlignment="1">
      <alignment horizontal="left" vertical="center" wrapText="1"/>
    </xf>
    <xf numFmtId="0" fontId="3" fillId="2" borderId="17" xfId="0" applyFont="1" applyFill="1" applyBorder="1" applyAlignment="1">
      <alignment horizontal="center" vertical="center"/>
    </xf>
    <xf numFmtId="0" fontId="3" fillId="2" borderId="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5" fillId="0" borderId="88" xfId="0" applyNumberFormat="1" applyFont="1" applyBorder="1" applyAlignment="1">
      <alignment horizontal="left" vertical="center" wrapText="1"/>
    </xf>
    <xf numFmtId="0" fontId="5" fillId="0" borderId="37" xfId="0" applyNumberFormat="1" applyFont="1" applyBorder="1" applyAlignment="1">
      <alignment horizontal="left" vertical="center" wrapText="1"/>
    </xf>
    <xf numFmtId="0" fontId="5" fillId="0" borderId="38" xfId="0" applyNumberFormat="1" applyFont="1" applyBorder="1" applyAlignment="1">
      <alignment horizontal="left" vertical="center" wrapText="1"/>
    </xf>
    <xf numFmtId="0" fontId="9" fillId="0" borderId="7"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4" fillId="0" borderId="1" xfId="0" applyNumberFormat="1" applyFont="1" applyBorder="1" applyAlignment="1">
      <alignment horizontal="left" vertical="center" wrapText="1"/>
    </xf>
    <xf numFmtId="0" fontId="5" fillId="4" borderId="36" xfId="0" applyNumberFormat="1" applyFont="1" applyFill="1" applyBorder="1" applyAlignment="1">
      <alignment horizontal="left" vertical="center" wrapText="1"/>
    </xf>
    <xf numFmtId="0" fontId="5" fillId="4" borderId="37" xfId="0" applyNumberFormat="1" applyFont="1" applyFill="1" applyBorder="1" applyAlignment="1">
      <alignment horizontal="left" vertical="center" wrapText="1"/>
    </xf>
    <xf numFmtId="0" fontId="5" fillId="4" borderId="38" xfId="0" applyNumberFormat="1" applyFont="1" applyFill="1" applyBorder="1" applyAlignment="1">
      <alignment horizontal="left" vertical="center" wrapText="1"/>
    </xf>
    <xf numFmtId="0" fontId="8" fillId="2" borderId="17" xfId="0" applyFont="1" applyFill="1" applyBorder="1" applyAlignment="1">
      <alignment horizontal="center" vertical="center"/>
    </xf>
    <xf numFmtId="0" fontId="8" fillId="2" borderId="0" xfId="0" applyFont="1" applyFill="1" applyBorder="1" applyAlignment="1">
      <alignment horizontal="center" vertical="center"/>
    </xf>
    <xf numFmtId="0" fontId="4" fillId="0" borderId="22" xfId="0" applyNumberFormat="1" applyFont="1" applyBorder="1" applyAlignment="1">
      <alignment horizontal="left" vertical="center" wrapText="1"/>
    </xf>
    <xf numFmtId="0" fontId="4" fillId="0" borderId="23" xfId="0" applyNumberFormat="1" applyFont="1" applyBorder="1" applyAlignment="1">
      <alignment horizontal="left" vertical="center" wrapText="1"/>
    </xf>
    <xf numFmtId="0" fontId="4" fillId="0" borderId="24" xfId="0" applyNumberFormat="1" applyFont="1" applyBorder="1" applyAlignment="1">
      <alignment horizontal="left" vertical="center" wrapText="1"/>
    </xf>
    <xf numFmtId="0" fontId="20" fillId="6" borderId="39" xfId="3" applyFont="1" applyFill="1" applyBorder="1" applyAlignment="1">
      <alignment horizontal="center" vertical="center" wrapText="1"/>
    </xf>
    <xf numFmtId="0" fontId="20" fillId="6" borderId="40" xfId="3" applyFont="1" applyFill="1" applyBorder="1" applyAlignment="1">
      <alignment horizontal="center" vertical="center" wrapText="1"/>
    </xf>
    <xf numFmtId="0" fontId="20" fillId="6" borderId="41" xfId="3" applyFont="1" applyFill="1" applyBorder="1" applyAlignment="1">
      <alignment horizontal="center" vertical="center" wrapText="1"/>
    </xf>
    <xf numFmtId="0" fontId="22" fillId="7" borderId="58" xfId="3" applyFont="1" applyFill="1" applyBorder="1" applyAlignment="1">
      <alignment horizontal="center" vertical="center" wrapText="1"/>
    </xf>
    <xf numFmtId="0" fontId="22" fillId="7" borderId="60" xfId="3" applyFont="1" applyFill="1" applyBorder="1" applyAlignment="1">
      <alignment horizontal="center" vertical="center" wrapText="1"/>
    </xf>
    <xf numFmtId="0" fontId="21" fillId="7" borderId="59" xfId="3" applyFont="1" applyFill="1" applyBorder="1" applyAlignment="1">
      <alignment horizontal="center" vertical="center" wrapText="1"/>
    </xf>
    <xf numFmtId="0" fontId="21" fillId="7" borderId="61" xfId="3" applyFont="1" applyFill="1" applyBorder="1" applyAlignment="1">
      <alignment horizontal="center" vertical="center" wrapText="1"/>
    </xf>
    <xf numFmtId="0" fontId="26" fillId="7" borderId="0" xfId="3" applyFont="1" applyFill="1" applyBorder="1" applyAlignment="1">
      <alignment horizontal="center" vertical="center" wrapText="1"/>
    </xf>
    <xf numFmtId="0" fontId="25" fillId="7" borderId="0" xfId="3" applyFont="1" applyFill="1" applyBorder="1" applyAlignment="1">
      <alignment horizontal="center" vertical="center" wrapText="1"/>
    </xf>
    <xf numFmtId="0" fontId="25" fillId="7" borderId="63" xfId="3" applyFont="1" applyFill="1" applyBorder="1" applyAlignment="1">
      <alignment horizontal="left" vertical="center" wrapText="1"/>
    </xf>
    <xf numFmtId="0" fontId="25" fillId="7" borderId="64" xfId="3" applyFont="1" applyFill="1" applyBorder="1" applyAlignment="1">
      <alignment horizontal="left" vertical="center" wrapText="1"/>
    </xf>
    <xf numFmtId="0" fontId="25" fillId="8" borderId="67" xfId="3" applyFont="1" applyFill="1" applyBorder="1" applyAlignment="1">
      <alignment horizontal="left" vertical="center" wrapText="1"/>
    </xf>
    <xf numFmtId="0" fontId="25" fillId="8" borderId="40" xfId="3" applyFont="1" applyFill="1" applyBorder="1" applyAlignment="1">
      <alignment horizontal="left" vertical="center" wrapText="1"/>
    </xf>
    <xf numFmtId="0" fontId="27" fillId="6" borderId="63" xfId="3" applyFont="1" applyFill="1" applyBorder="1" applyAlignment="1">
      <alignment horizontal="center" vertical="center" wrapText="1"/>
    </xf>
    <xf numFmtId="0" fontId="27" fillId="6" borderId="64" xfId="3" applyFont="1" applyFill="1" applyBorder="1" applyAlignment="1">
      <alignment horizontal="center" vertical="center" wrapText="1"/>
    </xf>
    <xf numFmtId="0" fontId="27" fillId="6" borderId="73" xfId="3" applyFont="1" applyFill="1" applyBorder="1" applyAlignment="1">
      <alignment horizontal="center" vertical="center" wrapText="1"/>
    </xf>
    <xf numFmtId="0" fontId="27" fillId="8" borderId="63" xfId="3" applyFont="1" applyFill="1" applyBorder="1" applyAlignment="1">
      <alignment horizontal="center" vertical="center" wrapText="1"/>
    </xf>
    <xf numFmtId="0" fontId="27" fillId="8" borderId="64" xfId="3" applyFont="1" applyFill="1" applyBorder="1" applyAlignment="1">
      <alignment horizontal="center" vertical="center" wrapText="1"/>
    </xf>
    <xf numFmtId="0" fontId="27" fillId="8" borderId="73" xfId="3" applyFont="1" applyFill="1" applyBorder="1" applyAlignment="1">
      <alignment horizontal="center" vertical="center" wrapText="1"/>
    </xf>
    <xf numFmtId="0" fontId="29" fillId="7" borderId="74" xfId="3" applyFont="1" applyFill="1" applyBorder="1" applyAlignment="1">
      <alignment horizontal="center" vertical="center" wrapText="1"/>
    </xf>
    <xf numFmtId="0" fontId="29" fillId="7" borderId="75" xfId="3" applyFont="1" applyFill="1" applyBorder="1" applyAlignment="1">
      <alignment horizontal="center" vertical="center" wrapText="1"/>
    </xf>
    <xf numFmtId="0" fontId="29" fillId="7" borderId="76" xfId="3" applyFont="1" applyFill="1" applyBorder="1" applyAlignment="1">
      <alignment horizontal="center" vertical="center" wrapText="1"/>
    </xf>
    <xf numFmtId="0" fontId="29" fillId="7" borderId="78" xfId="3" applyFont="1" applyFill="1" applyBorder="1" applyAlignment="1">
      <alignment horizontal="center" vertical="center" wrapText="1"/>
    </xf>
    <xf numFmtId="0" fontId="29" fillId="7" borderId="79" xfId="3" applyFont="1" applyFill="1" applyBorder="1" applyAlignment="1">
      <alignment horizontal="center" vertical="center" wrapText="1"/>
    </xf>
    <xf numFmtId="0" fontId="29" fillId="7" borderId="80" xfId="3" applyFont="1" applyFill="1" applyBorder="1" applyAlignment="1">
      <alignment horizontal="center" vertical="center" wrapText="1"/>
    </xf>
    <xf numFmtId="0" fontId="25" fillId="7" borderId="69" xfId="3" applyFont="1" applyFill="1" applyBorder="1" applyAlignment="1">
      <alignment horizontal="left" vertical="center" wrapText="1"/>
    </xf>
    <xf numFmtId="0" fontId="25" fillId="7" borderId="70" xfId="3" applyFont="1" applyFill="1" applyBorder="1" applyAlignment="1">
      <alignment horizontal="left" vertical="center" wrapText="1"/>
    </xf>
    <xf numFmtId="0" fontId="32" fillId="0" borderId="28" xfId="0" applyFont="1" applyBorder="1" applyAlignment="1">
      <alignment horizontal="center" vertical="center" wrapText="1"/>
    </xf>
    <xf numFmtId="0" fontId="33" fillId="0" borderId="0" xfId="0" applyFont="1" applyFill="1" applyBorder="1" applyAlignment="1">
      <alignment horizontal="left" vertical="center" wrapText="1"/>
    </xf>
    <xf numFmtId="0" fontId="34" fillId="0" borderId="33" xfId="0" applyFont="1" applyBorder="1" applyAlignment="1">
      <alignment horizontal="left"/>
    </xf>
    <xf numFmtId="0" fontId="34" fillId="0" borderId="34" xfId="0" applyFont="1" applyBorder="1" applyAlignment="1">
      <alignment horizontal="left"/>
    </xf>
    <xf numFmtId="0" fontId="34" fillId="0" borderId="35" xfId="0" applyFont="1" applyBorder="1" applyAlignment="1">
      <alignment horizontal="left"/>
    </xf>
  </cellXfs>
  <cellStyles count="5">
    <cellStyle name="Hyperlink" xfId="4" builtinId="8"/>
    <cellStyle name="Normal" xfId="0" builtinId="0"/>
    <cellStyle name="Normal 2" xfId="1"/>
    <cellStyle name="Normal 3" xfId="2"/>
    <cellStyle name="Normal 4" xfId="3"/>
  </cellStyles>
  <dxfs count="0"/>
  <tableStyles count="0" defaultTableStyle="TableStyleMedium2" defaultPivotStyle="PivotStyleLight16"/>
  <colors>
    <mruColors>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file:///C:\Users\yalcin.topak\AppData\Local\Microsoft\Windows\INetCache\Content.Outlook\179C6IFC\BAKK%20AL%2024%20_%20MALZEME%20L&#304;STES&#304;%20REV1_2911201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162"/>
  <sheetViews>
    <sheetView showGridLines="0" tabSelected="1" zoomScaleNormal="100" zoomScaleSheetLayoutView="100" workbookViewId="0">
      <selection activeCell="B2" sqref="B2:P2"/>
    </sheetView>
  </sheetViews>
  <sheetFormatPr defaultColWidth="9.140625" defaultRowHeight="14.25" x14ac:dyDescent="0.2"/>
  <cols>
    <col min="1" max="4" width="9.140625" style="1"/>
    <col min="5" max="5" width="8.85546875" style="1" customWidth="1"/>
    <col min="6" max="6" width="9.140625" style="1"/>
    <col min="7" max="7" width="2.7109375" style="1" customWidth="1"/>
    <col min="8" max="8" width="9.140625" style="1"/>
    <col min="9" max="9" width="2.7109375" style="1" customWidth="1"/>
    <col min="10" max="10" width="10.140625" style="1" customWidth="1"/>
    <col min="11" max="11" width="2.7109375" style="1" customWidth="1"/>
    <col min="12" max="12" width="9.5703125" style="1" customWidth="1"/>
    <col min="13" max="13" width="3.42578125" style="1" customWidth="1"/>
    <col min="14" max="14" width="9.140625" style="1"/>
    <col min="15" max="15" width="3.42578125" style="1" customWidth="1"/>
    <col min="16" max="16384" width="9.140625" style="1"/>
  </cols>
  <sheetData>
    <row r="2" spans="2:18" ht="30" customHeight="1" x14ac:dyDescent="0.2">
      <c r="B2" s="202" t="s">
        <v>9</v>
      </c>
      <c r="C2" s="203"/>
      <c r="D2" s="203"/>
      <c r="E2" s="203"/>
      <c r="F2" s="203"/>
      <c r="G2" s="203"/>
      <c r="H2" s="203"/>
      <c r="I2" s="203"/>
      <c r="J2" s="203"/>
      <c r="K2" s="203"/>
      <c r="L2" s="203"/>
      <c r="M2" s="203"/>
      <c r="N2" s="203"/>
      <c r="O2" s="203"/>
      <c r="P2" s="203"/>
    </row>
    <row r="3" spans="2:18" ht="3.75" customHeight="1" x14ac:dyDescent="0.2"/>
    <row r="4" spans="2:18" ht="24" customHeight="1" x14ac:dyDescent="0.2">
      <c r="B4" s="202" t="s">
        <v>40</v>
      </c>
      <c r="C4" s="203"/>
      <c r="D4" s="203"/>
      <c r="E4" s="203"/>
      <c r="F4" s="203"/>
      <c r="G4" s="203"/>
      <c r="H4" s="203"/>
      <c r="I4" s="203"/>
      <c r="J4" s="203"/>
      <c r="K4" s="203"/>
      <c r="L4" s="203"/>
      <c r="M4" s="203"/>
      <c r="N4" s="203"/>
      <c r="O4" s="203"/>
      <c r="P4" s="203"/>
    </row>
    <row r="5" spans="2:18" ht="3.75" customHeight="1" x14ac:dyDescent="0.2"/>
    <row r="6" spans="2:18" x14ac:dyDescent="0.2">
      <c r="B6" s="251" t="s">
        <v>0</v>
      </c>
      <c r="C6" s="252"/>
      <c r="D6" s="252"/>
      <c r="E6" s="252"/>
      <c r="F6" s="252"/>
      <c r="G6" s="252"/>
      <c r="H6" s="252"/>
      <c r="I6" s="252"/>
      <c r="J6" s="252"/>
      <c r="K6" s="252"/>
      <c r="L6" s="252"/>
      <c r="M6" s="252"/>
      <c r="N6" s="252"/>
      <c r="O6" s="252"/>
      <c r="P6" s="252"/>
    </row>
    <row r="7" spans="2:18" ht="3.75" customHeight="1" x14ac:dyDescent="0.2">
      <c r="B7" s="2"/>
      <c r="C7" s="2"/>
      <c r="D7" s="2"/>
      <c r="E7" s="2"/>
      <c r="F7" s="2"/>
      <c r="G7" s="2"/>
      <c r="H7" s="2"/>
      <c r="I7" s="2"/>
      <c r="J7" s="2"/>
      <c r="K7" s="2"/>
      <c r="L7" s="2"/>
      <c r="M7" s="2"/>
    </row>
    <row r="8" spans="2:18" x14ac:dyDescent="0.2">
      <c r="B8" s="247" t="s">
        <v>5</v>
      </c>
      <c r="C8" s="247"/>
      <c r="D8" s="247"/>
      <c r="E8" s="248"/>
      <c r="F8" s="249"/>
      <c r="G8" s="249"/>
      <c r="H8" s="249"/>
      <c r="I8" s="249"/>
      <c r="J8" s="249"/>
      <c r="K8" s="249"/>
      <c r="L8" s="249"/>
      <c r="M8" s="249"/>
      <c r="N8" s="249"/>
      <c r="O8" s="249"/>
      <c r="P8" s="250"/>
    </row>
    <row r="9" spans="2:18" x14ac:dyDescent="0.2">
      <c r="B9" s="253" t="s">
        <v>1</v>
      </c>
      <c r="C9" s="254"/>
      <c r="D9" s="255"/>
      <c r="E9" s="248"/>
      <c r="F9" s="249"/>
      <c r="G9" s="249"/>
      <c r="H9" s="249"/>
      <c r="I9" s="249"/>
      <c r="J9" s="249"/>
      <c r="K9" s="249"/>
      <c r="L9" s="249"/>
      <c r="M9" s="249"/>
      <c r="N9" s="249"/>
      <c r="O9" s="249"/>
      <c r="P9" s="250"/>
    </row>
    <row r="10" spans="2:18" x14ac:dyDescent="0.2">
      <c r="B10" s="247" t="s">
        <v>2</v>
      </c>
      <c r="C10" s="247"/>
      <c r="D10" s="247"/>
      <c r="E10" s="248"/>
      <c r="F10" s="249"/>
      <c r="G10" s="249"/>
      <c r="H10" s="249"/>
      <c r="I10" s="249"/>
      <c r="J10" s="249"/>
      <c r="K10" s="249"/>
      <c r="L10" s="249"/>
      <c r="M10" s="249"/>
      <c r="N10" s="249"/>
      <c r="O10" s="249"/>
      <c r="P10" s="250"/>
    </row>
    <row r="11" spans="2:18" x14ac:dyDescent="0.2">
      <c r="B11" s="247" t="s">
        <v>3</v>
      </c>
      <c r="C11" s="247"/>
      <c r="D11" s="247"/>
      <c r="E11" s="248"/>
      <c r="F11" s="249"/>
      <c r="G11" s="249"/>
      <c r="H11" s="249"/>
      <c r="I11" s="249"/>
      <c r="J11" s="249"/>
      <c r="K11" s="249"/>
      <c r="L11" s="249"/>
      <c r="M11" s="249"/>
      <c r="N11" s="249"/>
      <c r="O11" s="249"/>
      <c r="P11" s="250"/>
    </row>
    <row r="12" spans="2:18" x14ac:dyDescent="0.2">
      <c r="B12" s="247" t="s">
        <v>4</v>
      </c>
      <c r="C12" s="247"/>
      <c r="D12" s="247"/>
      <c r="E12" s="248"/>
      <c r="F12" s="249"/>
      <c r="G12" s="249"/>
      <c r="H12" s="249"/>
      <c r="I12" s="249"/>
      <c r="J12" s="249"/>
      <c r="K12" s="249"/>
      <c r="L12" s="249"/>
      <c r="M12" s="249"/>
      <c r="N12" s="249"/>
      <c r="O12" s="249"/>
      <c r="P12" s="250"/>
    </row>
    <row r="13" spans="2:18" x14ac:dyDescent="0.2">
      <c r="B13" s="247" t="s">
        <v>27</v>
      </c>
      <c r="C13" s="247"/>
      <c r="D13" s="247"/>
      <c r="E13" s="248"/>
      <c r="F13" s="249"/>
      <c r="G13" s="249"/>
      <c r="H13" s="249"/>
      <c r="I13" s="249"/>
      <c r="J13" s="249"/>
      <c r="K13" s="249"/>
      <c r="L13" s="249"/>
      <c r="M13" s="249"/>
      <c r="N13" s="249"/>
      <c r="O13" s="249"/>
      <c r="P13" s="250"/>
    </row>
    <row r="14" spans="2:18" x14ac:dyDescent="0.2">
      <c r="B14" s="247" t="s">
        <v>10</v>
      </c>
      <c r="C14" s="247"/>
      <c r="D14" s="247"/>
      <c r="E14" s="248"/>
      <c r="F14" s="249"/>
      <c r="G14" s="249"/>
      <c r="H14" s="249"/>
      <c r="I14" s="249"/>
      <c r="J14" s="249"/>
      <c r="K14" s="249"/>
      <c r="L14" s="249"/>
      <c r="M14" s="249"/>
      <c r="N14" s="249"/>
      <c r="O14" s="249"/>
      <c r="P14" s="250"/>
    </row>
    <row r="15" spans="2:18" x14ac:dyDescent="0.2">
      <c r="B15" s="247" t="s">
        <v>11</v>
      </c>
      <c r="C15" s="247"/>
      <c r="D15" s="247"/>
      <c r="E15" s="248"/>
      <c r="F15" s="249"/>
      <c r="G15" s="249"/>
      <c r="H15" s="249"/>
      <c r="I15" s="249"/>
      <c r="J15" s="249"/>
      <c r="K15" s="249"/>
      <c r="L15" s="249"/>
      <c r="M15" s="249"/>
      <c r="N15" s="249"/>
      <c r="O15" s="249"/>
      <c r="P15" s="250"/>
    </row>
    <row r="16" spans="2:18" x14ac:dyDescent="0.2">
      <c r="B16" s="145"/>
      <c r="C16" s="146"/>
      <c r="D16" s="146"/>
      <c r="E16" s="147"/>
      <c r="F16" s="147"/>
      <c r="G16" s="147"/>
      <c r="H16" s="147"/>
      <c r="I16" s="147"/>
      <c r="J16" s="147"/>
      <c r="K16" s="147"/>
      <c r="L16" s="147"/>
      <c r="M16" s="147"/>
      <c r="N16" s="147"/>
      <c r="O16" s="147"/>
      <c r="P16" s="147"/>
      <c r="Q16" s="37"/>
      <c r="R16" s="37"/>
    </row>
    <row r="17" spans="2:16" ht="24" customHeight="1" x14ac:dyDescent="0.2">
      <c r="B17" s="202" t="s">
        <v>107</v>
      </c>
      <c r="C17" s="203"/>
      <c r="D17" s="203"/>
      <c r="E17" s="203"/>
      <c r="F17" s="203"/>
      <c r="G17" s="203"/>
      <c r="H17" s="203"/>
      <c r="I17" s="203"/>
      <c r="J17" s="203"/>
      <c r="K17" s="203"/>
      <c r="L17" s="203"/>
      <c r="M17" s="203"/>
      <c r="N17" s="203"/>
      <c r="O17" s="203"/>
      <c r="P17" s="203"/>
    </row>
    <row r="18" spans="2:16" ht="6.75" customHeight="1" x14ac:dyDescent="0.2">
      <c r="B18" s="2"/>
      <c r="C18" s="2"/>
      <c r="D18" s="2"/>
      <c r="E18" s="2"/>
      <c r="F18" s="2"/>
      <c r="G18" s="2"/>
      <c r="H18" s="2"/>
      <c r="I18" s="2"/>
      <c r="J18" s="2"/>
      <c r="K18" s="2"/>
      <c r="L18" s="2"/>
      <c r="M18" s="2"/>
    </row>
    <row r="19" spans="2:16" ht="41.25" customHeight="1" x14ac:dyDescent="0.2">
      <c r="B19" s="241" t="s">
        <v>108</v>
      </c>
      <c r="C19" s="242"/>
      <c r="D19" s="242"/>
      <c r="E19" s="242"/>
      <c r="F19" s="242"/>
      <c r="G19" s="242"/>
      <c r="H19" s="242"/>
      <c r="I19" s="242"/>
      <c r="J19" s="242"/>
      <c r="K19" s="242"/>
      <c r="L19" s="242"/>
      <c r="M19" s="242"/>
      <c r="N19" s="242"/>
      <c r="O19" s="242"/>
      <c r="P19" s="243"/>
    </row>
    <row r="20" spans="2:16" ht="7.5" customHeight="1" x14ac:dyDescent="0.2">
      <c r="B20" s="2"/>
      <c r="C20" s="2"/>
      <c r="D20" s="2"/>
      <c r="E20" s="2"/>
      <c r="F20" s="2"/>
      <c r="G20" s="2"/>
      <c r="H20" s="2"/>
      <c r="I20" s="2"/>
      <c r="J20" s="2"/>
      <c r="K20" s="2"/>
      <c r="L20" s="2"/>
      <c r="M20" s="2"/>
    </row>
    <row r="21" spans="2:16" ht="24" customHeight="1" x14ac:dyDescent="0.2">
      <c r="B21" s="202" t="s">
        <v>6</v>
      </c>
      <c r="C21" s="203"/>
      <c r="D21" s="203"/>
      <c r="E21" s="203"/>
      <c r="F21" s="203"/>
      <c r="G21" s="203"/>
      <c r="H21" s="203"/>
      <c r="I21" s="203"/>
      <c r="J21" s="203"/>
      <c r="K21" s="203"/>
      <c r="L21" s="203"/>
      <c r="M21" s="203"/>
      <c r="N21" s="203"/>
      <c r="O21" s="203"/>
      <c r="P21" s="203"/>
    </row>
    <row r="22" spans="2:16" ht="3.75" customHeight="1" x14ac:dyDescent="0.2">
      <c r="B22" s="27"/>
      <c r="C22" s="27"/>
      <c r="D22" s="27"/>
      <c r="E22" s="27"/>
      <c r="F22" s="27"/>
      <c r="G22" s="27"/>
      <c r="H22" s="27"/>
      <c r="I22" s="27"/>
      <c r="J22" s="27"/>
      <c r="K22" s="27"/>
      <c r="L22" s="27"/>
      <c r="M22" s="27"/>
    </row>
    <row r="23" spans="2:16" ht="3.75" customHeight="1" x14ac:dyDescent="0.2">
      <c r="B23" s="236"/>
      <c r="C23" s="236"/>
      <c r="D23" s="236"/>
      <c r="E23" s="236"/>
      <c r="F23" s="236"/>
      <c r="G23" s="236"/>
      <c r="H23" s="236"/>
      <c r="I23" s="236"/>
      <c r="J23" s="236"/>
      <c r="K23" s="236"/>
      <c r="L23" s="236"/>
      <c r="M23" s="236"/>
    </row>
    <row r="24" spans="2:16" ht="14.25" customHeight="1" x14ac:dyDescent="0.2">
      <c r="B24" s="244" t="s">
        <v>54</v>
      </c>
      <c r="C24" s="245"/>
      <c r="D24" s="245"/>
      <c r="E24" s="245"/>
      <c r="F24" s="245"/>
      <c r="G24" s="245"/>
      <c r="H24" s="245"/>
      <c r="I24" s="245"/>
      <c r="J24" s="245"/>
      <c r="K24" s="245"/>
      <c r="L24" s="245"/>
      <c r="M24" s="245"/>
      <c r="N24" s="245"/>
      <c r="O24" s="245"/>
      <c r="P24" s="246"/>
    </row>
    <row r="25" spans="2:16" ht="14.25" customHeight="1" x14ac:dyDescent="0.2">
      <c r="B25" s="230" t="s">
        <v>55</v>
      </c>
      <c r="C25" s="231"/>
      <c r="D25" s="231"/>
      <c r="E25" s="231"/>
      <c r="F25" s="231"/>
      <c r="G25" s="231"/>
      <c r="H25" s="231"/>
      <c r="I25" s="231"/>
      <c r="J25" s="231"/>
      <c r="K25" s="231"/>
      <c r="L25" s="231"/>
      <c r="M25" s="231"/>
      <c r="N25" s="231"/>
      <c r="O25" s="231"/>
      <c r="P25" s="232"/>
    </row>
    <row r="26" spans="2:16" x14ac:dyDescent="0.2">
      <c r="B26" s="230"/>
      <c r="C26" s="231"/>
      <c r="D26" s="231"/>
      <c r="E26" s="231"/>
      <c r="F26" s="231"/>
      <c r="G26" s="231"/>
      <c r="H26" s="231"/>
      <c r="I26" s="231"/>
      <c r="J26" s="231"/>
      <c r="K26" s="231"/>
      <c r="L26" s="231"/>
      <c r="M26" s="231"/>
      <c r="N26" s="231"/>
      <c r="O26" s="231"/>
      <c r="P26" s="232"/>
    </row>
    <row r="27" spans="2:16" ht="14.25" customHeight="1" x14ac:dyDescent="0.2">
      <c r="B27" s="230" t="s">
        <v>36</v>
      </c>
      <c r="C27" s="231"/>
      <c r="D27" s="231"/>
      <c r="E27" s="231"/>
      <c r="F27" s="231"/>
      <c r="G27" s="231"/>
      <c r="H27" s="231"/>
      <c r="I27" s="231"/>
      <c r="J27" s="231"/>
      <c r="K27" s="231"/>
      <c r="L27" s="231"/>
      <c r="M27" s="231"/>
      <c r="N27" s="231"/>
      <c r="O27" s="231"/>
      <c r="P27" s="232"/>
    </row>
    <row r="28" spans="2:16" ht="3.75" customHeight="1" x14ac:dyDescent="0.2">
      <c r="B28" s="230"/>
      <c r="C28" s="231"/>
      <c r="D28" s="231"/>
      <c r="E28" s="231"/>
      <c r="F28" s="231"/>
      <c r="G28" s="231"/>
      <c r="H28" s="231"/>
      <c r="I28" s="231"/>
      <c r="J28" s="231"/>
      <c r="K28" s="231"/>
      <c r="L28" s="231"/>
      <c r="M28" s="231"/>
      <c r="N28" s="231"/>
      <c r="O28" s="231"/>
      <c r="P28" s="232"/>
    </row>
    <row r="29" spans="2:16" ht="23.25" customHeight="1" x14ac:dyDescent="0.2">
      <c r="B29" s="230"/>
      <c r="C29" s="231"/>
      <c r="D29" s="231"/>
      <c r="E29" s="231"/>
      <c r="F29" s="231"/>
      <c r="G29" s="231"/>
      <c r="H29" s="231"/>
      <c r="I29" s="231"/>
      <c r="J29" s="231"/>
      <c r="K29" s="231"/>
      <c r="L29" s="231"/>
      <c r="M29" s="231"/>
      <c r="N29" s="231"/>
      <c r="O29" s="231"/>
      <c r="P29" s="232"/>
    </row>
    <row r="30" spans="2:16" ht="0.75" customHeight="1" x14ac:dyDescent="0.2">
      <c r="B30" s="237"/>
      <c r="C30" s="236"/>
      <c r="D30" s="236"/>
      <c r="E30" s="236"/>
      <c r="F30" s="236"/>
      <c r="G30" s="236"/>
      <c r="H30" s="236"/>
      <c r="I30" s="236"/>
      <c r="J30" s="236"/>
      <c r="K30" s="236"/>
      <c r="L30" s="236"/>
      <c r="M30" s="236"/>
      <c r="N30" s="13"/>
      <c r="O30" s="13"/>
      <c r="P30" s="14"/>
    </row>
    <row r="31" spans="2:16" ht="14.25" customHeight="1" x14ac:dyDescent="0.2">
      <c r="B31" s="230" t="s">
        <v>56</v>
      </c>
      <c r="C31" s="231"/>
      <c r="D31" s="231"/>
      <c r="E31" s="231"/>
      <c r="F31" s="231"/>
      <c r="G31" s="231"/>
      <c r="H31" s="231"/>
      <c r="I31" s="231"/>
      <c r="J31" s="231"/>
      <c r="K31" s="231"/>
      <c r="L31" s="231"/>
      <c r="M31" s="231"/>
      <c r="N31" s="231"/>
      <c r="O31" s="231"/>
      <c r="P31" s="232"/>
    </row>
    <row r="32" spans="2:16" ht="3.75" customHeight="1" x14ac:dyDescent="0.2">
      <c r="B32" s="238" t="s">
        <v>106</v>
      </c>
      <c r="C32" s="239"/>
      <c r="D32" s="239"/>
      <c r="E32" s="239"/>
      <c r="F32" s="239"/>
      <c r="G32" s="239"/>
      <c r="H32" s="239"/>
      <c r="I32" s="239"/>
      <c r="J32" s="239"/>
      <c r="K32" s="239"/>
      <c r="L32" s="239"/>
      <c r="M32" s="239"/>
      <c r="N32" s="239"/>
      <c r="O32" s="239"/>
      <c r="P32" s="240"/>
    </row>
    <row r="33" spans="2:16" ht="14.25" customHeight="1" x14ac:dyDescent="0.2">
      <c r="B33" s="238"/>
      <c r="C33" s="239"/>
      <c r="D33" s="239"/>
      <c r="E33" s="239"/>
      <c r="F33" s="239"/>
      <c r="G33" s="239"/>
      <c r="H33" s="239"/>
      <c r="I33" s="239"/>
      <c r="J33" s="239"/>
      <c r="K33" s="239"/>
      <c r="L33" s="239"/>
      <c r="M33" s="239"/>
      <c r="N33" s="239"/>
      <c r="O33" s="239"/>
      <c r="P33" s="240"/>
    </row>
    <row r="34" spans="2:16" x14ac:dyDescent="0.2">
      <c r="B34" s="238"/>
      <c r="C34" s="239"/>
      <c r="D34" s="239"/>
      <c r="E34" s="239"/>
      <c r="F34" s="239"/>
      <c r="G34" s="239"/>
      <c r="H34" s="239"/>
      <c r="I34" s="239"/>
      <c r="J34" s="239"/>
      <c r="K34" s="239"/>
      <c r="L34" s="239"/>
      <c r="M34" s="239"/>
      <c r="N34" s="239"/>
      <c r="O34" s="239"/>
      <c r="P34" s="240"/>
    </row>
    <row r="35" spans="2:16" ht="14.25" customHeight="1" x14ac:dyDescent="0.2">
      <c r="B35" s="230" t="s">
        <v>8</v>
      </c>
      <c r="C35" s="231"/>
      <c r="D35" s="231"/>
      <c r="E35" s="231"/>
      <c r="F35" s="231"/>
      <c r="G35" s="231"/>
      <c r="H35" s="231"/>
      <c r="I35" s="231"/>
      <c r="J35" s="231"/>
      <c r="K35" s="231"/>
      <c r="L35" s="231"/>
      <c r="M35" s="231"/>
      <c r="N35" s="231"/>
      <c r="O35" s="231"/>
      <c r="P35" s="232"/>
    </row>
    <row r="36" spans="2:16" ht="3.75" customHeight="1" x14ac:dyDescent="0.2">
      <c r="B36" s="237"/>
      <c r="C36" s="236"/>
      <c r="D36" s="236"/>
      <c r="E36" s="236"/>
      <c r="F36" s="236"/>
      <c r="G36" s="236"/>
      <c r="H36" s="236"/>
      <c r="I36" s="236"/>
      <c r="J36" s="236"/>
      <c r="K36" s="236"/>
      <c r="L36" s="236"/>
      <c r="M36" s="236"/>
      <c r="N36" s="13"/>
      <c r="O36" s="13"/>
      <c r="P36" s="14"/>
    </row>
    <row r="37" spans="2:16" ht="14.25" customHeight="1" x14ac:dyDescent="0.2">
      <c r="B37" s="230" t="s">
        <v>57</v>
      </c>
      <c r="C37" s="231"/>
      <c r="D37" s="231"/>
      <c r="E37" s="231"/>
      <c r="F37" s="231"/>
      <c r="G37" s="231"/>
      <c r="H37" s="231"/>
      <c r="I37" s="231"/>
      <c r="J37" s="231"/>
      <c r="K37" s="231"/>
      <c r="L37" s="231"/>
      <c r="M37" s="231"/>
      <c r="N37" s="231"/>
      <c r="O37" s="231"/>
      <c r="P37" s="232"/>
    </row>
    <row r="38" spans="2:16" x14ac:dyDescent="0.2">
      <c r="B38" s="230" t="s">
        <v>109</v>
      </c>
      <c r="C38" s="231"/>
      <c r="D38" s="231"/>
      <c r="E38" s="231"/>
      <c r="F38" s="231"/>
      <c r="G38" s="231"/>
      <c r="H38" s="231"/>
      <c r="I38" s="231"/>
      <c r="J38" s="231"/>
      <c r="K38" s="231"/>
      <c r="L38" s="231"/>
      <c r="M38" s="231"/>
      <c r="N38" s="231"/>
      <c r="O38" s="231"/>
      <c r="P38" s="232"/>
    </row>
    <row r="39" spans="2:16" ht="14.25" customHeight="1" x14ac:dyDescent="0.2">
      <c r="B39" s="233" t="s">
        <v>58</v>
      </c>
      <c r="C39" s="234"/>
      <c r="D39" s="234"/>
      <c r="E39" s="234"/>
      <c r="F39" s="234"/>
      <c r="G39" s="234"/>
      <c r="H39" s="234"/>
      <c r="I39" s="234"/>
      <c r="J39" s="234"/>
      <c r="K39" s="234"/>
      <c r="L39" s="234"/>
      <c r="M39" s="234"/>
      <c r="N39" s="234"/>
      <c r="O39" s="234"/>
      <c r="P39" s="235"/>
    </row>
    <row r="40" spans="2:16" ht="3.75" customHeight="1" x14ac:dyDescent="0.2">
      <c r="B40" s="149"/>
      <c r="C40" s="148"/>
      <c r="D40" s="148"/>
      <c r="E40" s="148"/>
      <c r="F40" s="148"/>
      <c r="G40" s="148"/>
      <c r="H40" s="148"/>
      <c r="I40" s="148"/>
      <c r="J40" s="148"/>
      <c r="K40" s="148"/>
      <c r="L40" s="148"/>
      <c r="M40" s="148"/>
      <c r="N40" s="13"/>
      <c r="O40" s="13"/>
      <c r="P40" s="14"/>
    </row>
    <row r="41" spans="2:16" ht="3.75" customHeight="1" x14ac:dyDescent="0.2">
      <c r="B41" s="236"/>
      <c r="C41" s="236"/>
      <c r="D41" s="236"/>
      <c r="E41" s="236"/>
      <c r="F41" s="236"/>
      <c r="G41" s="236"/>
      <c r="H41" s="236"/>
      <c r="I41" s="236"/>
      <c r="J41" s="236"/>
      <c r="K41" s="236"/>
      <c r="L41" s="236"/>
      <c r="M41" s="236"/>
    </row>
    <row r="42" spans="2:16" ht="24" customHeight="1" x14ac:dyDescent="0.2">
      <c r="B42" s="202" t="s">
        <v>12</v>
      </c>
      <c r="C42" s="203"/>
      <c r="D42" s="203"/>
      <c r="E42" s="203"/>
      <c r="F42" s="203"/>
      <c r="G42" s="203"/>
      <c r="H42" s="203"/>
      <c r="I42" s="203"/>
      <c r="J42" s="203"/>
      <c r="K42" s="203"/>
      <c r="L42" s="203"/>
      <c r="M42" s="203"/>
      <c r="N42" s="203"/>
      <c r="O42" s="203"/>
      <c r="P42" s="203"/>
    </row>
    <row r="43" spans="2:16" ht="3.75" customHeight="1" x14ac:dyDescent="0.2">
      <c r="B43" s="151"/>
      <c r="C43" s="151"/>
      <c r="D43" s="151"/>
      <c r="E43" s="151"/>
      <c r="F43" s="151"/>
      <c r="G43" s="151"/>
      <c r="H43" s="151"/>
      <c r="I43" s="151"/>
      <c r="J43" s="151"/>
      <c r="K43" s="151"/>
      <c r="L43" s="151"/>
      <c r="M43" s="151"/>
    </row>
    <row r="44" spans="2:16" x14ac:dyDescent="0.2">
      <c r="B44" s="151"/>
      <c r="C44" s="151"/>
      <c r="D44" s="151"/>
      <c r="E44" s="151"/>
      <c r="F44" s="6" t="s">
        <v>30</v>
      </c>
      <c r="G44" s="151"/>
      <c r="H44" s="6" t="s">
        <v>15</v>
      </c>
      <c r="I44" s="151"/>
      <c r="J44" s="6" t="s">
        <v>14</v>
      </c>
      <c r="K44" s="151"/>
      <c r="L44" s="6" t="s">
        <v>39</v>
      </c>
      <c r="N44" s="6" t="s">
        <v>13</v>
      </c>
    </row>
    <row r="45" spans="2:16" ht="3.75" customHeight="1" x14ac:dyDescent="0.2">
      <c r="B45" s="151"/>
      <c r="C45" s="151"/>
      <c r="D45" s="151"/>
      <c r="E45" s="151"/>
      <c r="F45" s="151"/>
      <c r="G45" s="151"/>
      <c r="H45" s="151"/>
      <c r="I45" s="151"/>
      <c r="J45" s="151"/>
      <c r="K45" s="151"/>
      <c r="L45" s="151"/>
      <c r="N45" s="151"/>
    </row>
    <row r="46" spans="2:16" x14ac:dyDescent="0.2">
      <c r="B46" s="204" t="s">
        <v>26</v>
      </c>
      <c r="C46" s="205"/>
      <c r="D46" s="206"/>
      <c r="E46" s="151"/>
      <c r="F46" s="7">
        <v>5</v>
      </c>
      <c r="G46" s="151"/>
      <c r="H46" s="7">
        <v>1</v>
      </c>
      <c r="I46" s="151"/>
      <c r="J46" s="7">
        <v>0</v>
      </c>
      <c r="K46" s="151"/>
      <c r="L46" s="7">
        <v>0</v>
      </c>
      <c r="N46" s="7">
        <f>SUM(F46:L46)</f>
        <v>6</v>
      </c>
    </row>
    <row r="47" spans="2:16" ht="3.75" customHeight="1" x14ac:dyDescent="0.2">
      <c r="B47" s="151"/>
      <c r="C47" s="151"/>
      <c r="D47" s="151"/>
      <c r="E47" s="151"/>
      <c r="F47" s="151"/>
      <c r="G47" s="151"/>
      <c r="H47" s="151"/>
      <c r="I47" s="151"/>
      <c r="J47" s="151"/>
      <c r="K47" s="151"/>
      <c r="L47" s="151"/>
      <c r="N47" s="7"/>
    </row>
    <row r="48" spans="2:16" x14ac:dyDescent="0.2">
      <c r="B48" s="204" t="s">
        <v>31</v>
      </c>
      <c r="C48" s="205"/>
      <c r="D48" s="206"/>
      <c r="E48" s="151"/>
      <c r="F48" s="7">
        <v>1100</v>
      </c>
      <c r="G48" s="151"/>
      <c r="H48" s="7">
        <v>150</v>
      </c>
      <c r="I48" s="151"/>
      <c r="J48" s="7">
        <v>0</v>
      </c>
      <c r="K48" s="151"/>
      <c r="L48" s="7">
        <v>0</v>
      </c>
      <c r="N48" s="7">
        <f>SUM(F48:L48)</f>
        <v>1250</v>
      </c>
    </row>
    <row r="49" spans="2:16" ht="3.75" customHeight="1" x14ac:dyDescent="0.2">
      <c r="B49" s="151"/>
      <c r="C49" s="151"/>
      <c r="D49" s="151"/>
      <c r="E49" s="151"/>
      <c r="F49" s="151"/>
      <c r="G49" s="151"/>
      <c r="H49" s="151"/>
      <c r="I49" s="151"/>
      <c r="J49" s="151"/>
      <c r="K49" s="151"/>
      <c r="L49" s="151"/>
      <c r="N49" s="7"/>
    </row>
    <row r="50" spans="2:16" x14ac:dyDescent="0.2">
      <c r="B50" s="204" t="s">
        <v>16</v>
      </c>
      <c r="C50" s="205"/>
      <c r="D50" s="206"/>
      <c r="E50" s="151"/>
      <c r="F50" s="21">
        <v>17759</v>
      </c>
      <c r="G50" s="151"/>
      <c r="H50" s="7">
        <v>8126</v>
      </c>
      <c r="I50" s="151"/>
      <c r="J50" s="7">
        <v>2153</v>
      </c>
      <c r="K50" s="151"/>
      <c r="L50" s="7">
        <v>0</v>
      </c>
      <c r="N50" s="7">
        <f>SUM(F50:L50)</f>
        <v>28038</v>
      </c>
    </row>
    <row r="51" spans="2:16" ht="3.75" customHeight="1" x14ac:dyDescent="0.2">
      <c r="B51" s="151"/>
      <c r="C51" s="151"/>
      <c r="D51" s="151"/>
      <c r="E51" s="151"/>
      <c r="F51" s="151"/>
      <c r="G51" s="151"/>
      <c r="H51" s="151"/>
      <c r="I51" s="151"/>
      <c r="J51" s="151"/>
      <c r="K51" s="151"/>
      <c r="L51" s="151"/>
      <c r="N51" s="7"/>
    </row>
    <row r="52" spans="2:16" x14ac:dyDescent="0.2">
      <c r="B52" s="204" t="s">
        <v>17</v>
      </c>
      <c r="C52" s="205"/>
      <c r="D52" s="206"/>
      <c r="E52" s="151"/>
      <c r="F52" s="7">
        <f>1174-21</f>
        <v>1153</v>
      </c>
      <c r="G52" s="151"/>
      <c r="H52" s="7">
        <f>335-21</f>
        <v>314</v>
      </c>
      <c r="I52" s="151"/>
      <c r="J52" s="7">
        <v>309</v>
      </c>
      <c r="K52" s="151"/>
      <c r="L52" s="7">
        <v>42</v>
      </c>
      <c r="N52" s="7">
        <f>SUM(F52:L52)</f>
        <v>1818</v>
      </c>
    </row>
    <row r="53" spans="2:16" ht="3.75" customHeight="1" x14ac:dyDescent="0.2">
      <c r="B53" s="151"/>
      <c r="C53" s="151"/>
      <c r="D53" s="151"/>
      <c r="E53" s="151"/>
      <c r="F53" s="151"/>
      <c r="G53" s="151"/>
      <c r="H53" s="151"/>
      <c r="I53" s="151"/>
      <c r="J53" s="151"/>
      <c r="K53" s="151"/>
      <c r="L53" s="151"/>
      <c r="N53" s="7"/>
    </row>
    <row r="54" spans="2:16" ht="14.25" customHeight="1" x14ac:dyDescent="0.2">
      <c r="B54" s="204" t="s">
        <v>22</v>
      </c>
      <c r="C54" s="205"/>
      <c r="D54" s="206"/>
      <c r="E54" s="151"/>
      <c r="F54" s="7">
        <v>4</v>
      </c>
      <c r="G54" s="151"/>
      <c r="H54" s="7">
        <v>1</v>
      </c>
      <c r="I54" s="151"/>
      <c r="J54" s="7">
        <v>1</v>
      </c>
      <c r="K54" s="151"/>
      <c r="L54" s="7">
        <v>1</v>
      </c>
      <c r="N54" s="7">
        <f>SUM(F54:L54)</f>
        <v>7</v>
      </c>
    </row>
    <row r="55" spans="2:16" ht="3.75" customHeight="1" x14ac:dyDescent="0.2">
      <c r="B55" s="151"/>
      <c r="C55" s="151"/>
      <c r="D55" s="151"/>
      <c r="E55" s="151"/>
      <c r="F55" s="151"/>
      <c r="G55" s="151"/>
      <c r="H55" s="151"/>
      <c r="I55" s="151"/>
      <c r="J55" s="151"/>
      <c r="K55" s="151"/>
      <c r="L55" s="151"/>
      <c r="N55" s="7"/>
    </row>
    <row r="56" spans="2:16" ht="14.25" customHeight="1" x14ac:dyDescent="0.2">
      <c r="B56" s="204" t="s">
        <v>21</v>
      </c>
      <c r="C56" s="205"/>
      <c r="D56" s="206"/>
      <c r="E56" s="151"/>
      <c r="F56" s="7">
        <f>350+420+120+55+50</f>
        <v>995</v>
      </c>
      <c r="G56" s="151"/>
      <c r="H56" s="7">
        <v>1185</v>
      </c>
      <c r="I56" s="151"/>
      <c r="J56" s="7">
        <v>570</v>
      </c>
      <c r="K56" s="151"/>
      <c r="L56" s="7"/>
      <c r="N56" s="7">
        <f>SUM(F56:L56)</f>
        <v>2750</v>
      </c>
    </row>
    <row r="57" spans="2:16" ht="3.75" customHeight="1" x14ac:dyDescent="0.2">
      <c r="B57" s="151"/>
      <c r="C57" s="151"/>
      <c r="D57" s="151"/>
      <c r="E57" s="151"/>
      <c r="F57" s="151"/>
      <c r="G57" s="151"/>
      <c r="H57" s="151"/>
      <c r="I57" s="151"/>
      <c r="J57" s="151"/>
      <c r="K57" s="151"/>
      <c r="L57" s="151"/>
    </row>
    <row r="58" spans="2:16" ht="14.25" customHeight="1" x14ac:dyDescent="0.2">
      <c r="B58" s="204" t="s">
        <v>29</v>
      </c>
      <c r="C58" s="205"/>
      <c r="D58" s="206"/>
      <c r="E58" s="151"/>
      <c r="F58" s="15">
        <v>0.375</v>
      </c>
      <c r="G58" s="151"/>
      <c r="H58" s="15">
        <v>0.35416666666666669</v>
      </c>
      <c r="I58" s="151"/>
      <c r="J58" s="15">
        <v>0.375</v>
      </c>
      <c r="K58" s="151"/>
      <c r="L58" s="15"/>
    </row>
    <row r="59" spans="2:16" ht="3.75" customHeight="1" x14ac:dyDescent="0.2">
      <c r="B59" s="151"/>
      <c r="C59" s="151"/>
      <c r="D59" s="151"/>
      <c r="E59" s="151"/>
      <c r="F59" s="151"/>
      <c r="G59" s="151"/>
      <c r="H59" s="151"/>
      <c r="I59" s="151"/>
      <c r="J59" s="151"/>
      <c r="K59" s="151"/>
      <c r="L59" s="151"/>
      <c r="M59" s="151"/>
    </row>
    <row r="60" spans="2:16" ht="12" customHeight="1" x14ac:dyDescent="0.2">
      <c r="B60" s="212" t="s">
        <v>28</v>
      </c>
      <c r="C60" s="213"/>
      <c r="D60" s="214"/>
      <c r="E60" s="151"/>
      <c r="F60" s="221" t="s">
        <v>38</v>
      </c>
      <c r="G60" s="222"/>
      <c r="H60" s="222"/>
      <c r="I60" s="222"/>
      <c r="J60" s="222"/>
      <c r="K60" s="222"/>
      <c r="L60" s="222"/>
      <c r="M60" s="222"/>
      <c r="N60" s="222"/>
      <c r="O60" s="222"/>
      <c r="P60" s="223"/>
    </row>
    <row r="61" spans="2:16" ht="12" customHeight="1" x14ac:dyDescent="0.2">
      <c r="B61" s="215"/>
      <c r="C61" s="216"/>
      <c r="D61" s="217"/>
      <c r="E61" s="151"/>
      <c r="F61" s="224"/>
      <c r="G61" s="225"/>
      <c r="H61" s="225"/>
      <c r="I61" s="225"/>
      <c r="J61" s="225"/>
      <c r="K61" s="225"/>
      <c r="L61" s="225"/>
      <c r="M61" s="225"/>
      <c r="N61" s="225"/>
      <c r="O61" s="225"/>
      <c r="P61" s="226"/>
    </row>
    <row r="62" spans="2:16" ht="12" customHeight="1" x14ac:dyDescent="0.2">
      <c r="B62" s="215"/>
      <c r="C62" s="216"/>
      <c r="D62" s="217"/>
      <c r="E62" s="151"/>
      <c r="F62" s="224"/>
      <c r="G62" s="225"/>
      <c r="H62" s="225"/>
      <c r="I62" s="225"/>
      <c r="J62" s="225"/>
      <c r="K62" s="225"/>
      <c r="L62" s="225"/>
      <c r="M62" s="225"/>
      <c r="N62" s="225"/>
      <c r="O62" s="225"/>
      <c r="P62" s="226"/>
    </row>
    <row r="63" spans="2:16" ht="12" customHeight="1" x14ac:dyDescent="0.2">
      <c r="B63" s="215"/>
      <c r="C63" s="216"/>
      <c r="D63" s="217"/>
      <c r="E63" s="151"/>
      <c r="F63" s="224"/>
      <c r="G63" s="225"/>
      <c r="H63" s="225"/>
      <c r="I63" s="225"/>
      <c r="J63" s="225"/>
      <c r="K63" s="225"/>
      <c r="L63" s="225"/>
      <c r="M63" s="225"/>
      <c r="N63" s="225"/>
      <c r="O63" s="225"/>
      <c r="P63" s="226"/>
    </row>
    <row r="64" spans="2:16" ht="12" customHeight="1" x14ac:dyDescent="0.2">
      <c r="B64" s="215"/>
      <c r="C64" s="216"/>
      <c r="D64" s="217"/>
      <c r="E64" s="151"/>
      <c r="F64" s="224"/>
      <c r="G64" s="225"/>
      <c r="H64" s="225"/>
      <c r="I64" s="225"/>
      <c r="J64" s="225"/>
      <c r="K64" s="225"/>
      <c r="L64" s="225"/>
      <c r="M64" s="225"/>
      <c r="N64" s="225"/>
      <c r="O64" s="225"/>
      <c r="P64" s="226"/>
    </row>
    <row r="65" spans="2:16" ht="12" customHeight="1" x14ac:dyDescent="0.2">
      <c r="B65" s="215"/>
      <c r="C65" s="216"/>
      <c r="D65" s="217"/>
      <c r="E65" s="151"/>
      <c r="F65" s="224"/>
      <c r="G65" s="225"/>
      <c r="H65" s="225"/>
      <c r="I65" s="225"/>
      <c r="J65" s="225"/>
      <c r="K65" s="225"/>
      <c r="L65" s="225"/>
      <c r="M65" s="225"/>
      <c r="N65" s="225"/>
      <c r="O65" s="225"/>
      <c r="P65" s="226"/>
    </row>
    <row r="66" spans="2:16" ht="12" customHeight="1" x14ac:dyDescent="0.2">
      <c r="B66" s="215"/>
      <c r="C66" s="216"/>
      <c r="D66" s="217"/>
      <c r="E66" s="151"/>
      <c r="F66" s="224"/>
      <c r="G66" s="225"/>
      <c r="H66" s="225"/>
      <c r="I66" s="225"/>
      <c r="J66" s="225"/>
      <c r="K66" s="225"/>
      <c r="L66" s="225"/>
      <c r="M66" s="225"/>
      <c r="N66" s="225"/>
      <c r="O66" s="225"/>
      <c r="P66" s="226"/>
    </row>
    <row r="67" spans="2:16" ht="12" customHeight="1" x14ac:dyDescent="0.2">
      <c r="B67" s="218"/>
      <c r="C67" s="219"/>
      <c r="D67" s="220"/>
      <c r="E67" s="151"/>
      <c r="F67" s="227"/>
      <c r="G67" s="228"/>
      <c r="H67" s="228"/>
      <c r="I67" s="228"/>
      <c r="J67" s="228"/>
      <c r="K67" s="228"/>
      <c r="L67" s="228"/>
      <c r="M67" s="228"/>
      <c r="N67" s="228"/>
      <c r="O67" s="228"/>
      <c r="P67" s="229"/>
    </row>
    <row r="68" spans="2:16" ht="9" customHeight="1" x14ac:dyDescent="0.2">
      <c r="B68" s="151"/>
      <c r="C68" s="151"/>
      <c r="D68" s="151"/>
      <c r="E68" s="151"/>
      <c r="F68" s="151"/>
      <c r="G68" s="151"/>
      <c r="H68" s="151"/>
      <c r="I68" s="151"/>
      <c r="J68" s="151"/>
      <c r="K68" s="151"/>
      <c r="L68" s="151"/>
      <c r="M68" s="151"/>
    </row>
    <row r="69" spans="2:16" ht="24" customHeight="1" x14ac:dyDescent="0.2">
      <c r="B69" s="202" t="s">
        <v>32</v>
      </c>
      <c r="C69" s="203"/>
      <c r="D69" s="203"/>
      <c r="E69" s="203"/>
      <c r="F69" s="203"/>
      <c r="G69" s="203"/>
      <c r="H69" s="203"/>
      <c r="I69" s="203"/>
      <c r="J69" s="203"/>
      <c r="K69" s="203"/>
      <c r="L69" s="203"/>
      <c r="M69" s="203"/>
      <c r="N69" s="203"/>
      <c r="O69" s="203"/>
      <c r="P69" s="203"/>
    </row>
    <row r="70" spans="2:16" ht="6" customHeight="1" x14ac:dyDescent="0.2">
      <c r="B70" s="151"/>
      <c r="C70" s="151"/>
      <c r="D70" s="151"/>
      <c r="E70" s="151"/>
      <c r="F70" s="151"/>
      <c r="G70" s="151"/>
      <c r="H70" s="151"/>
      <c r="I70" s="151"/>
      <c r="J70" s="151"/>
      <c r="K70" s="151"/>
      <c r="L70" s="151"/>
      <c r="M70" s="151"/>
    </row>
    <row r="71" spans="2:16" ht="14.25" customHeight="1" x14ac:dyDescent="0.2">
      <c r="B71" s="204" t="s">
        <v>33</v>
      </c>
      <c r="C71" s="205"/>
      <c r="D71" s="205"/>
      <c r="E71" s="205"/>
      <c r="F71" s="205"/>
      <c r="G71" s="206"/>
      <c r="H71" s="207"/>
      <c r="I71" s="208"/>
      <c r="J71" s="209"/>
      <c r="L71" s="28"/>
      <c r="M71" s="28"/>
    </row>
    <row r="72" spans="2:16" ht="3.75" customHeight="1" x14ac:dyDescent="0.2">
      <c r="B72" s="151"/>
      <c r="C72" s="151"/>
      <c r="D72" s="151"/>
      <c r="E72" s="151"/>
      <c r="F72" s="151"/>
      <c r="G72" s="151"/>
      <c r="H72" s="151"/>
      <c r="I72" s="151"/>
      <c r="J72" s="151"/>
      <c r="K72" s="151"/>
      <c r="L72" s="28"/>
      <c r="M72" s="28"/>
    </row>
    <row r="73" spans="2:16" ht="14.25" customHeight="1" x14ac:dyDescent="0.2">
      <c r="B73" s="204" t="s">
        <v>34</v>
      </c>
      <c r="C73" s="205"/>
      <c r="D73" s="205"/>
      <c r="E73" s="205"/>
      <c r="F73" s="205"/>
      <c r="G73" s="206"/>
      <c r="H73" s="207"/>
      <c r="I73" s="208"/>
      <c r="J73" s="209"/>
      <c r="L73" s="28"/>
      <c r="M73" s="28"/>
    </row>
    <row r="74" spans="2:16" ht="3.75" customHeight="1" x14ac:dyDescent="0.2">
      <c r="B74" s="151"/>
      <c r="C74" s="151"/>
      <c r="D74" s="151"/>
      <c r="E74" s="151"/>
      <c r="F74" s="151"/>
      <c r="G74" s="151"/>
      <c r="H74" s="151"/>
      <c r="I74" s="151"/>
      <c r="J74" s="151"/>
      <c r="K74" s="151"/>
      <c r="L74" s="28"/>
      <c r="M74" s="28"/>
    </row>
    <row r="75" spans="2:16" ht="14.25" customHeight="1" x14ac:dyDescent="0.2">
      <c r="B75" s="204" t="s">
        <v>35</v>
      </c>
      <c r="C75" s="205"/>
      <c r="D75" s="205"/>
      <c r="E75" s="205"/>
      <c r="F75" s="205"/>
      <c r="G75" s="206"/>
      <c r="H75" s="207"/>
      <c r="I75" s="208"/>
      <c r="J75" s="209"/>
      <c r="L75" s="28"/>
      <c r="M75" s="28"/>
    </row>
    <row r="76" spans="2:16" ht="3.75" customHeight="1" x14ac:dyDescent="0.2">
      <c r="B76" s="151"/>
      <c r="C76" s="151"/>
      <c r="D76" s="151"/>
      <c r="E76" s="151"/>
      <c r="F76" s="151"/>
      <c r="G76" s="151"/>
      <c r="H76" s="151"/>
      <c r="I76" s="151"/>
      <c r="J76" s="151"/>
      <c r="K76" s="151"/>
      <c r="L76" s="151"/>
      <c r="M76" s="151"/>
    </row>
    <row r="77" spans="2:16" ht="8.25" customHeight="1" x14ac:dyDescent="0.2">
      <c r="B77" s="151"/>
      <c r="C77" s="151"/>
      <c r="D77" s="151"/>
      <c r="E77" s="151"/>
      <c r="F77" s="151"/>
      <c r="G77" s="151"/>
      <c r="H77" s="151"/>
      <c r="I77" s="151"/>
      <c r="J77" s="151"/>
      <c r="K77" s="151"/>
      <c r="L77" s="151"/>
      <c r="M77" s="151"/>
    </row>
    <row r="78" spans="2:16" ht="20.25" x14ac:dyDescent="0.2">
      <c r="B78" s="202" t="s">
        <v>52</v>
      </c>
      <c r="C78" s="203"/>
      <c r="D78" s="203"/>
      <c r="E78" s="203"/>
      <c r="F78" s="203"/>
      <c r="G78" s="203"/>
      <c r="H78" s="203"/>
      <c r="I78" s="203"/>
      <c r="J78" s="203"/>
      <c r="K78" s="203"/>
      <c r="L78" s="203"/>
      <c r="M78" s="203"/>
      <c r="N78" s="203"/>
      <c r="O78" s="203"/>
      <c r="P78" s="203"/>
    </row>
    <row r="79" spans="2:16" ht="8.25" customHeight="1" x14ac:dyDescent="0.2">
      <c r="B79" s="151"/>
      <c r="C79" s="151"/>
      <c r="D79" s="151"/>
      <c r="E79" s="151"/>
      <c r="F79" s="151"/>
      <c r="G79" s="151"/>
      <c r="H79" s="151"/>
      <c r="I79" s="151"/>
      <c r="J79" s="151"/>
      <c r="K79" s="151"/>
      <c r="L79" s="151"/>
      <c r="M79" s="151"/>
    </row>
    <row r="80" spans="2:16" ht="18" customHeight="1" thickBot="1" x14ac:dyDescent="0.25">
      <c r="B80" s="151"/>
      <c r="C80" s="151"/>
      <c r="D80" s="151"/>
      <c r="F80" s="22" t="s">
        <v>37</v>
      </c>
      <c r="G80" s="22"/>
      <c r="H80" s="22" t="s">
        <v>23</v>
      </c>
      <c r="I80" s="22"/>
      <c r="J80" s="22" t="s">
        <v>24</v>
      </c>
      <c r="K80" s="22"/>
      <c r="L80" s="22" t="s">
        <v>41</v>
      </c>
      <c r="M80" s="22"/>
    </row>
    <row r="81" spans="1:21" x14ac:dyDescent="0.2">
      <c r="B81" s="210" t="s">
        <v>49</v>
      </c>
      <c r="C81" s="211"/>
      <c r="D81" s="211"/>
      <c r="F81" s="25" t="s">
        <v>50</v>
      </c>
      <c r="G81" s="151"/>
      <c r="H81" s="25" t="s">
        <v>50</v>
      </c>
      <c r="I81" s="151"/>
      <c r="J81" s="25" t="s">
        <v>50</v>
      </c>
      <c r="K81" s="151"/>
      <c r="L81" s="25" t="s">
        <v>50</v>
      </c>
      <c r="M81" s="151"/>
    </row>
    <row r="82" spans="1:21" ht="15" x14ac:dyDescent="0.25">
      <c r="B82" s="195" t="s">
        <v>44</v>
      </c>
      <c r="C82" s="196"/>
      <c r="D82" s="197"/>
      <c r="F82" s="23">
        <v>18</v>
      </c>
      <c r="G82" s="151"/>
      <c r="H82" s="23">
        <v>6</v>
      </c>
      <c r="I82" s="151"/>
      <c r="J82" s="23">
        <v>3</v>
      </c>
      <c r="K82" s="151"/>
      <c r="L82" s="23">
        <v>3</v>
      </c>
      <c r="M82" s="151"/>
    </row>
    <row r="83" spans="1:21" ht="15" x14ac:dyDescent="0.25">
      <c r="B83" s="195" t="s">
        <v>45</v>
      </c>
      <c r="C83" s="196"/>
      <c r="D83" s="197"/>
      <c r="F83" s="23">
        <v>18</v>
      </c>
      <c r="G83" s="151"/>
      <c r="H83" s="23">
        <v>6</v>
      </c>
      <c r="I83" s="151"/>
      <c r="J83" s="23">
        <v>4</v>
      </c>
      <c r="K83" s="151"/>
      <c r="L83" s="23">
        <v>3</v>
      </c>
      <c r="M83" s="151"/>
    </row>
    <row r="84" spans="1:21" ht="15" x14ac:dyDescent="0.25">
      <c r="B84" s="195" t="s">
        <v>46</v>
      </c>
      <c r="C84" s="196"/>
      <c r="D84" s="197"/>
      <c r="F84" s="23">
        <v>7</v>
      </c>
      <c r="G84" s="151"/>
      <c r="H84" s="23">
        <v>2</v>
      </c>
      <c r="I84" s="151"/>
      <c r="J84" s="23">
        <v>1</v>
      </c>
      <c r="K84" s="151"/>
      <c r="L84" s="23">
        <v>1</v>
      </c>
      <c r="M84" s="151"/>
    </row>
    <row r="85" spans="1:21" ht="15" x14ac:dyDescent="0.25">
      <c r="B85" s="195" t="s">
        <v>47</v>
      </c>
      <c r="C85" s="196"/>
      <c r="D85" s="197"/>
      <c r="F85" s="23">
        <v>19</v>
      </c>
      <c r="G85" s="151"/>
      <c r="H85" s="23">
        <v>12</v>
      </c>
      <c r="I85" s="151"/>
      <c r="J85" s="23">
        <v>6</v>
      </c>
      <c r="K85" s="151"/>
      <c r="L85" s="23">
        <v>4</v>
      </c>
      <c r="M85" s="151"/>
      <c r="T85" s="42"/>
      <c r="U85" s="42"/>
    </row>
    <row r="86" spans="1:21" ht="15.75" thickBot="1" x14ac:dyDescent="0.3">
      <c r="B86" s="198" t="s">
        <v>48</v>
      </c>
      <c r="C86" s="199"/>
      <c r="D86" s="200"/>
      <c r="F86" s="24">
        <v>12</v>
      </c>
      <c r="G86" s="151"/>
      <c r="H86" s="24">
        <v>2</v>
      </c>
      <c r="I86" s="151"/>
      <c r="J86" s="24">
        <v>1</v>
      </c>
      <c r="K86" s="151"/>
      <c r="L86" s="24">
        <v>1</v>
      </c>
      <c r="M86" s="151"/>
      <c r="T86" s="42"/>
      <c r="U86" s="42"/>
    </row>
    <row r="87" spans="1:21" x14ac:dyDescent="0.2">
      <c r="B87" s="9"/>
      <c r="C87" s="9"/>
      <c r="D87" s="26" t="s">
        <v>51</v>
      </c>
      <c r="F87" s="10">
        <f>SUM(F82:F86)</f>
        <v>74</v>
      </c>
      <c r="G87" s="2"/>
      <c r="H87" s="10">
        <f>SUM(H82:H86)</f>
        <v>28</v>
      </c>
      <c r="I87" s="2"/>
      <c r="J87" s="10">
        <f>SUM(J82:J86)</f>
        <v>15</v>
      </c>
      <c r="K87" s="2"/>
      <c r="L87" s="10">
        <f>SUM(L82:L86)</f>
        <v>12</v>
      </c>
      <c r="M87" s="2"/>
    </row>
    <row r="88" spans="1:21" ht="3.75" customHeight="1" x14ac:dyDescent="0.2">
      <c r="B88" s="9"/>
      <c r="C88" s="9"/>
      <c r="D88" s="26"/>
      <c r="F88" s="10"/>
      <c r="G88" s="2"/>
      <c r="H88" s="10"/>
      <c r="I88" s="2"/>
      <c r="J88" s="10"/>
      <c r="K88" s="2"/>
      <c r="L88" s="10"/>
      <c r="M88" s="2"/>
    </row>
    <row r="89" spans="1:21" ht="14.25" customHeight="1" x14ac:dyDescent="0.2">
      <c r="A89" s="43" t="s">
        <v>95</v>
      </c>
      <c r="B89" s="201" t="s">
        <v>105</v>
      </c>
      <c r="C89" s="201"/>
      <c r="D89" s="201"/>
      <c r="E89" s="201"/>
      <c r="F89" s="201"/>
      <c r="G89" s="201"/>
      <c r="H89" s="201"/>
      <c r="I89" s="201"/>
      <c r="J89" s="201"/>
      <c r="K89" s="201"/>
      <c r="L89" s="201"/>
      <c r="M89" s="201"/>
      <c r="N89" s="201"/>
      <c r="O89" s="201"/>
      <c r="P89" s="201"/>
    </row>
    <row r="90" spans="1:21" x14ac:dyDescent="0.2">
      <c r="B90" s="151"/>
      <c r="C90" s="151"/>
      <c r="D90" s="151"/>
      <c r="E90" s="151"/>
      <c r="F90" s="151"/>
      <c r="G90" s="151"/>
      <c r="H90" s="151"/>
      <c r="I90" s="151"/>
      <c r="J90" s="151"/>
      <c r="K90" s="151"/>
      <c r="L90" s="151"/>
      <c r="M90" s="151"/>
    </row>
    <row r="91" spans="1:21" ht="24" customHeight="1" x14ac:dyDescent="0.2">
      <c r="B91" s="202" t="s">
        <v>42</v>
      </c>
      <c r="C91" s="203"/>
      <c r="D91" s="203"/>
      <c r="E91" s="203"/>
      <c r="F91" s="203"/>
      <c r="G91" s="203"/>
      <c r="H91" s="203"/>
      <c r="I91" s="203"/>
      <c r="J91" s="203"/>
      <c r="K91" s="203"/>
      <c r="L91" s="203"/>
      <c r="M91" s="203"/>
      <c r="N91" s="203"/>
      <c r="O91" s="203"/>
      <c r="P91" s="203"/>
    </row>
    <row r="92" spans="1:21" ht="3.75" customHeight="1" x14ac:dyDescent="0.2">
      <c r="B92" s="2"/>
      <c r="C92" s="2"/>
      <c r="D92" s="2"/>
      <c r="E92" s="2"/>
      <c r="F92" s="2"/>
      <c r="G92" s="2"/>
      <c r="H92" s="2"/>
      <c r="I92" s="2"/>
      <c r="J92" s="2"/>
      <c r="K92" s="2"/>
      <c r="L92" s="2"/>
      <c r="M92" s="2"/>
    </row>
    <row r="93" spans="1:21" ht="14.25" customHeight="1" x14ac:dyDescent="0.2">
      <c r="B93" s="191" t="s">
        <v>37</v>
      </c>
      <c r="C93" s="192"/>
      <c r="D93" s="192"/>
      <c r="E93" s="192"/>
      <c r="F93" s="192"/>
      <c r="G93" s="192"/>
      <c r="H93" s="192"/>
      <c r="I93" s="192"/>
      <c r="K93" s="192" t="s">
        <v>7</v>
      </c>
      <c r="L93" s="193"/>
      <c r="M93" s="29" t="s">
        <v>19</v>
      </c>
      <c r="N93" s="194" t="s">
        <v>19</v>
      </c>
      <c r="O93" s="194"/>
      <c r="P93" s="194"/>
    </row>
    <row r="94" spans="1:21" ht="3.75" customHeight="1" x14ac:dyDescent="0.2">
      <c r="B94" s="9"/>
      <c r="C94" s="9"/>
      <c r="D94" s="9"/>
      <c r="E94" s="9"/>
      <c r="F94" s="9"/>
      <c r="G94" s="8"/>
      <c r="I94" s="9"/>
      <c r="K94" s="9"/>
      <c r="L94" s="9"/>
      <c r="M94" s="9"/>
    </row>
    <row r="95" spans="1:21" ht="15" customHeight="1" x14ac:dyDescent="0.2">
      <c r="B95" s="178" t="s">
        <v>43</v>
      </c>
      <c r="C95" s="179"/>
      <c r="D95" s="179"/>
      <c r="E95" s="179"/>
      <c r="F95" s="179"/>
      <c r="G95" s="179"/>
      <c r="H95" s="179"/>
      <c r="I95" s="180"/>
      <c r="K95" s="181" t="s">
        <v>18</v>
      </c>
      <c r="L95" s="182"/>
      <c r="M95" s="30"/>
      <c r="N95" s="183"/>
      <c r="O95" s="184"/>
      <c r="P95" s="185"/>
    </row>
    <row r="96" spans="1:21" ht="6.75" customHeight="1" x14ac:dyDescent="0.2">
      <c r="B96" s="2"/>
      <c r="C96" s="2"/>
      <c r="D96" s="2"/>
      <c r="E96" s="2"/>
      <c r="F96" s="2"/>
      <c r="G96" s="2"/>
      <c r="H96" s="2"/>
      <c r="I96" s="2"/>
      <c r="J96" s="2"/>
      <c r="K96" s="2"/>
      <c r="L96" s="2"/>
      <c r="M96" s="2"/>
    </row>
    <row r="97" spans="2:16" ht="3.75" customHeight="1" x14ac:dyDescent="0.2">
      <c r="B97" s="2"/>
      <c r="C97" s="2"/>
      <c r="D97" s="2"/>
      <c r="E97" s="2"/>
      <c r="F97" s="2"/>
      <c r="G97" s="2"/>
      <c r="H97" s="2"/>
      <c r="I97" s="2"/>
      <c r="J97" s="2"/>
      <c r="K97" s="2"/>
      <c r="L97" s="2"/>
      <c r="M97" s="2"/>
    </row>
    <row r="98" spans="2:16" ht="14.25" customHeight="1" x14ac:dyDescent="0.2">
      <c r="B98" s="191" t="s">
        <v>23</v>
      </c>
      <c r="C98" s="192"/>
      <c r="D98" s="192"/>
      <c r="E98" s="192"/>
      <c r="F98" s="192"/>
      <c r="G98" s="192"/>
      <c r="H98" s="192"/>
      <c r="I98" s="192"/>
      <c r="J98" s="29" t="s">
        <v>19</v>
      </c>
      <c r="K98" s="192" t="s">
        <v>7</v>
      </c>
      <c r="L98" s="193"/>
      <c r="M98" s="29"/>
      <c r="N98" s="194" t="s">
        <v>19</v>
      </c>
      <c r="O98" s="194"/>
      <c r="P98" s="194"/>
    </row>
    <row r="99" spans="2:16" ht="3.75" customHeight="1" x14ac:dyDescent="0.2">
      <c r="B99" s="9"/>
      <c r="C99" s="9"/>
      <c r="D99" s="9"/>
      <c r="E99" s="9"/>
      <c r="F99" s="9"/>
      <c r="G99" s="8"/>
      <c r="I99" s="9"/>
      <c r="J99" s="150"/>
      <c r="K99" s="150"/>
      <c r="L99" s="9"/>
      <c r="M99" s="150"/>
    </row>
    <row r="100" spans="2:16" ht="15" customHeight="1" x14ac:dyDescent="0.2">
      <c r="B100" s="178" t="s">
        <v>43</v>
      </c>
      <c r="C100" s="179"/>
      <c r="D100" s="179"/>
      <c r="E100" s="179"/>
      <c r="F100" s="179"/>
      <c r="G100" s="179"/>
      <c r="H100" s="179"/>
      <c r="I100" s="180"/>
      <c r="J100" s="35"/>
      <c r="K100" s="181" t="s">
        <v>18</v>
      </c>
      <c r="L100" s="182"/>
      <c r="M100" s="35"/>
      <c r="N100" s="183"/>
      <c r="O100" s="184"/>
      <c r="P100" s="185"/>
    </row>
    <row r="101" spans="2:16" ht="3.75" customHeight="1" x14ac:dyDescent="0.2">
      <c r="B101" s="9"/>
      <c r="C101" s="9"/>
      <c r="D101" s="9"/>
      <c r="E101" s="9"/>
      <c r="F101" s="8"/>
      <c r="G101" s="8"/>
      <c r="H101" s="10"/>
      <c r="I101" s="9"/>
      <c r="J101" s="150"/>
      <c r="K101" s="150"/>
      <c r="L101" s="150"/>
      <c r="M101" s="150"/>
    </row>
    <row r="102" spans="2:16" ht="3.75" customHeight="1" x14ac:dyDescent="0.2">
      <c r="B102" s="9"/>
      <c r="C102" s="9"/>
      <c r="D102" s="9"/>
      <c r="E102" s="9"/>
      <c r="F102" s="8"/>
      <c r="G102" s="8"/>
      <c r="H102" s="11"/>
      <c r="I102" s="12"/>
      <c r="J102" s="22"/>
      <c r="K102" s="22"/>
      <c r="L102" s="22"/>
      <c r="M102" s="22"/>
    </row>
    <row r="103" spans="2:16" ht="3.75" customHeight="1" x14ac:dyDescent="0.2">
      <c r="B103" s="2"/>
      <c r="C103" s="2"/>
      <c r="D103" s="2"/>
      <c r="E103" s="2"/>
      <c r="F103" s="2"/>
      <c r="G103" s="2"/>
      <c r="H103" s="151"/>
      <c r="I103" s="2"/>
      <c r="J103" s="31"/>
      <c r="K103" s="31"/>
      <c r="L103" s="31"/>
      <c r="M103" s="31"/>
    </row>
    <row r="104" spans="2:16" ht="3.75" customHeight="1" x14ac:dyDescent="0.2">
      <c r="B104" s="2"/>
      <c r="C104" s="2"/>
      <c r="D104" s="2"/>
      <c r="E104" s="2"/>
      <c r="F104" s="2"/>
      <c r="G104" s="2"/>
      <c r="H104" s="151"/>
      <c r="I104" s="2"/>
      <c r="J104" s="31"/>
      <c r="K104" s="31"/>
      <c r="L104" s="31"/>
      <c r="M104" s="31"/>
    </row>
    <row r="105" spans="2:16" ht="14.25" customHeight="1" x14ac:dyDescent="0.2">
      <c r="B105" s="191" t="s">
        <v>24</v>
      </c>
      <c r="C105" s="192"/>
      <c r="D105" s="192"/>
      <c r="E105" s="192"/>
      <c r="F105" s="192"/>
      <c r="G105" s="192"/>
      <c r="H105" s="192"/>
      <c r="I105" s="192"/>
      <c r="J105" s="33" t="s">
        <v>19</v>
      </c>
      <c r="K105" s="192" t="s">
        <v>7</v>
      </c>
      <c r="L105" s="193"/>
      <c r="M105" s="33"/>
      <c r="N105" s="194" t="s">
        <v>19</v>
      </c>
      <c r="O105" s="194"/>
      <c r="P105" s="194"/>
    </row>
    <row r="106" spans="2:16" ht="3.75" customHeight="1" x14ac:dyDescent="0.2">
      <c r="B106" s="9"/>
      <c r="C106" s="9"/>
      <c r="D106" s="9"/>
      <c r="E106" s="9"/>
      <c r="F106" s="9"/>
      <c r="G106" s="8"/>
      <c r="H106" s="150"/>
      <c r="I106" s="9"/>
      <c r="J106" s="32"/>
      <c r="K106" s="32"/>
      <c r="L106" s="9"/>
      <c r="M106" s="32"/>
    </row>
    <row r="107" spans="2:16" ht="15" customHeight="1" x14ac:dyDescent="0.2">
      <c r="B107" s="178" t="s">
        <v>43</v>
      </c>
      <c r="C107" s="179"/>
      <c r="D107" s="179"/>
      <c r="E107" s="179"/>
      <c r="F107" s="179"/>
      <c r="G107" s="179"/>
      <c r="H107" s="179"/>
      <c r="I107" s="180"/>
      <c r="J107" s="34"/>
      <c r="K107" s="181" t="s">
        <v>18</v>
      </c>
      <c r="L107" s="182"/>
      <c r="M107" s="34"/>
      <c r="N107" s="183"/>
      <c r="O107" s="184"/>
      <c r="P107" s="185"/>
    </row>
    <row r="108" spans="2:16" ht="3.75" customHeight="1" x14ac:dyDescent="0.2">
      <c r="B108" s="9"/>
      <c r="C108" s="9"/>
      <c r="D108" s="9"/>
      <c r="E108" s="9"/>
      <c r="F108" s="8"/>
      <c r="G108" s="8"/>
      <c r="H108" s="36"/>
      <c r="I108" s="9"/>
      <c r="J108" s="32"/>
      <c r="K108" s="32"/>
      <c r="L108" s="32"/>
      <c r="M108" s="32"/>
    </row>
    <row r="109" spans="2:16" ht="3.75" customHeight="1" x14ac:dyDescent="0.2">
      <c r="B109" s="9"/>
      <c r="C109" s="9"/>
      <c r="D109" s="9"/>
      <c r="E109" s="9"/>
      <c r="F109" s="8"/>
      <c r="G109" s="8"/>
      <c r="H109" s="36"/>
      <c r="I109" s="9"/>
      <c r="J109" s="32"/>
      <c r="K109" s="32"/>
      <c r="L109" s="32"/>
      <c r="M109" s="32"/>
    </row>
    <row r="110" spans="2:16" ht="3.75" customHeight="1" x14ac:dyDescent="0.2">
      <c r="B110" s="2"/>
      <c r="C110" s="2"/>
      <c r="D110" s="2"/>
      <c r="E110" s="2"/>
      <c r="F110" s="2"/>
      <c r="G110" s="2"/>
      <c r="H110" s="151"/>
      <c r="I110" s="2"/>
      <c r="J110" s="31"/>
      <c r="K110" s="31"/>
      <c r="L110" s="31"/>
      <c r="M110" s="31"/>
    </row>
    <row r="111" spans="2:16" ht="3.75" customHeight="1" x14ac:dyDescent="0.2">
      <c r="B111" s="2"/>
      <c r="C111" s="2"/>
      <c r="D111" s="2"/>
      <c r="E111" s="2"/>
      <c r="F111" s="2"/>
      <c r="G111" s="2"/>
      <c r="H111" s="151"/>
      <c r="I111" s="2"/>
      <c r="J111" s="31"/>
      <c r="K111" s="31"/>
      <c r="L111" s="31"/>
      <c r="M111" s="31"/>
    </row>
    <row r="112" spans="2:16" ht="15" customHeight="1" x14ac:dyDescent="0.2">
      <c r="B112" s="191" t="s">
        <v>41</v>
      </c>
      <c r="C112" s="192"/>
      <c r="D112" s="192"/>
      <c r="E112" s="192"/>
      <c r="F112" s="192"/>
      <c r="G112" s="192"/>
      <c r="H112" s="192"/>
      <c r="I112" s="192"/>
      <c r="J112" s="33" t="s">
        <v>19</v>
      </c>
      <c r="K112" s="192" t="s">
        <v>7</v>
      </c>
      <c r="L112" s="193"/>
      <c r="M112" s="33"/>
      <c r="N112" s="194" t="s">
        <v>19</v>
      </c>
      <c r="O112" s="194"/>
      <c r="P112" s="194"/>
    </row>
    <row r="113" spans="2:17" ht="3.75" customHeight="1" x14ac:dyDescent="0.2">
      <c r="B113" s="9"/>
      <c r="C113" s="9"/>
      <c r="D113" s="9"/>
      <c r="E113" s="9"/>
      <c r="F113" s="9"/>
      <c r="G113" s="8"/>
      <c r="H113" s="150"/>
      <c r="I113" s="9"/>
      <c r="J113" s="32"/>
      <c r="K113" s="32"/>
      <c r="L113" s="9"/>
      <c r="M113" s="32"/>
    </row>
    <row r="114" spans="2:17" ht="15" customHeight="1" x14ac:dyDescent="0.2">
      <c r="B114" s="178" t="s">
        <v>43</v>
      </c>
      <c r="C114" s="179"/>
      <c r="D114" s="179"/>
      <c r="E114" s="179"/>
      <c r="F114" s="179"/>
      <c r="G114" s="179"/>
      <c r="H114" s="179"/>
      <c r="I114" s="180"/>
      <c r="J114" s="34"/>
      <c r="K114" s="181" t="s">
        <v>18</v>
      </c>
      <c r="L114" s="182"/>
      <c r="M114" s="34"/>
      <c r="N114" s="183"/>
      <c r="O114" s="184"/>
      <c r="P114" s="185"/>
      <c r="Q114" s="37"/>
    </row>
    <row r="115" spans="2:17" ht="3.75" customHeight="1" x14ac:dyDescent="0.2">
      <c r="B115" s="9"/>
      <c r="C115" s="9"/>
      <c r="D115" s="9"/>
      <c r="E115" s="9"/>
      <c r="F115" s="8"/>
      <c r="G115" s="8"/>
      <c r="H115" s="10"/>
      <c r="I115" s="9"/>
      <c r="J115" s="9"/>
      <c r="K115" s="9"/>
      <c r="L115" s="9"/>
      <c r="M115" s="9"/>
      <c r="Q115" s="37"/>
    </row>
    <row r="116" spans="2:17" ht="3.75" customHeight="1" x14ac:dyDescent="0.2">
      <c r="B116" s="2"/>
      <c r="C116" s="2"/>
      <c r="D116" s="2"/>
      <c r="E116" s="2"/>
      <c r="F116" s="2"/>
      <c r="G116" s="2"/>
      <c r="H116" s="2"/>
      <c r="I116" s="2"/>
      <c r="J116" s="2"/>
      <c r="K116" s="2"/>
      <c r="L116" s="2"/>
      <c r="M116" s="2"/>
      <c r="Q116" s="38"/>
    </row>
    <row r="117" spans="2:17" ht="3.75" customHeight="1" x14ac:dyDescent="0.2">
      <c r="B117" s="2"/>
      <c r="C117" s="2"/>
      <c r="D117" s="2"/>
      <c r="E117" s="2"/>
      <c r="F117" s="2"/>
      <c r="G117" s="2"/>
      <c r="H117" s="2"/>
      <c r="I117" s="2"/>
      <c r="J117" s="2"/>
      <c r="K117" s="2"/>
      <c r="L117" s="2"/>
      <c r="M117" s="2"/>
      <c r="Q117" s="38"/>
    </row>
    <row r="118" spans="2:17" ht="3.75" customHeight="1" x14ac:dyDescent="0.2">
      <c r="B118" s="9"/>
      <c r="C118" s="9"/>
      <c r="D118" s="9"/>
      <c r="E118" s="9"/>
      <c r="F118" s="8"/>
      <c r="G118" s="8"/>
      <c r="H118" s="11"/>
      <c r="I118" s="9"/>
      <c r="J118" s="9"/>
      <c r="K118" s="9"/>
      <c r="L118" s="9"/>
      <c r="M118" s="9"/>
      <c r="Q118" s="38"/>
    </row>
    <row r="119" spans="2:17" ht="15" customHeight="1" x14ac:dyDescent="0.2">
      <c r="B119" s="186" t="s">
        <v>20</v>
      </c>
      <c r="C119" s="186"/>
      <c r="D119" s="186"/>
      <c r="E119" s="186"/>
      <c r="F119" s="186"/>
      <c r="G119" s="186"/>
      <c r="H119" s="186"/>
      <c r="I119" s="186"/>
      <c r="K119" s="187" t="s">
        <v>18</v>
      </c>
      <c r="L119" s="188"/>
      <c r="N119" s="189">
        <f>SUM(N114+N107+N100+N95)</f>
        <v>0</v>
      </c>
      <c r="O119" s="190"/>
      <c r="P119" s="190"/>
      <c r="Q119" s="39"/>
    </row>
    <row r="120" spans="2:17" ht="3.75" customHeight="1" x14ac:dyDescent="0.2">
      <c r="B120" s="186"/>
      <c r="C120" s="186"/>
      <c r="D120" s="186"/>
      <c r="E120" s="186"/>
      <c r="F120" s="186"/>
      <c r="G120" s="186"/>
      <c r="H120" s="186"/>
      <c r="I120" s="186"/>
      <c r="J120" s="2"/>
      <c r="K120" s="2"/>
      <c r="L120" s="2"/>
      <c r="M120" s="2"/>
      <c r="Q120" s="38"/>
    </row>
    <row r="121" spans="2:17" ht="3.75" customHeight="1" x14ac:dyDescent="0.2">
      <c r="B121" s="2"/>
      <c r="C121" s="2"/>
      <c r="D121" s="2"/>
      <c r="E121" s="2"/>
      <c r="H121" s="5"/>
      <c r="I121" s="2"/>
      <c r="J121" s="2"/>
      <c r="K121" s="2"/>
      <c r="L121" s="2"/>
      <c r="M121" s="2"/>
      <c r="Q121" s="38"/>
    </row>
    <row r="122" spans="2:17" ht="3.75" customHeight="1" x14ac:dyDescent="0.2">
      <c r="B122" s="2"/>
      <c r="C122" s="2"/>
      <c r="D122" s="2"/>
      <c r="E122" s="2"/>
      <c r="H122" s="5"/>
      <c r="I122" s="2"/>
      <c r="J122" s="2"/>
      <c r="K122" s="2"/>
      <c r="L122" s="2"/>
      <c r="M122" s="2"/>
      <c r="Q122" s="38"/>
    </row>
    <row r="123" spans="2:17" ht="14.25" customHeight="1" x14ac:dyDescent="0.2">
      <c r="B123" s="152" t="s">
        <v>25</v>
      </c>
      <c r="C123" s="153"/>
      <c r="D123" s="153"/>
      <c r="E123" s="153"/>
      <c r="F123" s="153"/>
      <c r="G123" s="153"/>
      <c r="H123" s="153"/>
      <c r="I123" s="153"/>
      <c r="K123" s="154" t="s">
        <v>18</v>
      </c>
      <c r="L123" s="155"/>
      <c r="N123" s="160">
        <f>N119*12</f>
        <v>0</v>
      </c>
      <c r="O123" s="161"/>
      <c r="P123" s="162"/>
      <c r="Q123" s="40"/>
    </row>
    <row r="124" spans="2:17" ht="14.25" customHeight="1" x14ac:dyDescent="0.2">
      <c r="B124" s="152"/>
      <c r="C124" s="153"/>
      <c r="D124" s="153"/>
      <c r="E124" s="153"/>
      <c r="F124" s="153"/>
      <c r="G124" s="153"/>
      <c r="H124" s="153"/>
      <c r="I124" s="153"/>
      <c r="K124" s="156"/>
      <c r="L124" s="157"/>
      <c r="N124" s="163"/>
      <c r="O124" s="164"/>
      <c r="P124" s="165"/>
      <c r="Q124" s="40"/>
    </row>
    <row r="125" spans="2:17" ht="14.25" customHeight="1" x14ac:dyDescent="0.2">
      <c r="B125" s="152"/>
      <c r="C125" s="153"/>
      <c r="D125" s="153"/>
      <c r="E125" s="153"/>
      <c r="F125" s="153"/>
      <c r="G125" s="153"/>
      <c r="H125" s="153"/>
      <c r="I125" s="153"/>
      <c r="K125" s="158"/>
      <c r="L125" s="159"/>
      <c r="N125" s="166"/>
      <c r="O125" s="167"/>
      <c r="P125" s="168"/>
      <c r="Q125" s="40"/>
    </row>
    <row r="126" spans="2:17" ht="3.75" customHeight="1" x14ac:dyDescent="0.2">
      <c r="B126" s="2"/>
      <c r="C126" s="2"/>
      <c r="D126" s="2"/>
      <c r="E126" s="2"/>
      <c r="H126" s="5"/>
      <c r="I126" s="2"/>
      <c r="J126" s="2"/>
      <c r="K126" s="2"/>
      <c r="L126" s="2"/>
      <c r="M126" s="2"/>
      <c r="Q126" s="38"/>
    </row>
    <row r="127" spans="2:17" ht="3.75" customHeight="1" x14ac:dyDescent="0.2">
      <c r="B127" s="2"/>
      <c r="C127" s="2"/>
      <c r="D127" s="2"/>
      <c r="E127" s="2"/>
      <c r="H127" s="5"/>
      <c r="I127" s="2"/>
      <c r="J127" s="2"/>
      <c r="K127" s="2"/>
      <c r="L127" s="2"/>
      <c r="M127" s="2"/>
      <c r="Q127" s="38"/>
    </row>
    <row r="128" spans="2:17" ht="3.75" customHeight="1" x14ac:dyDescent="0.2">
      <c r="B128" s="2"/>
      <c r="C128" s="2"/>
      <c r="D128" s="2"/>
      <c r="E128" s="2"/>
      <c r="H128" s="5"/>
      <c r="I128" s="2"/>
      <c r="J128" s="2"/>
      <c r="K128" s="2"/>
      <c r="L128" s="2"/>
      <c r="M128" s="2"/>
      <c r="Q128" s="38"/>
    </row>
    <row r="129" spans="2:17" ht="14.25" customHeight="1" x14ac:dyDescent="0.2">
      <c r="B129" s="169" t="s">
        <v>53</v>
      </c>
      <c r="C129" s="170"/>
      <c r="D129" s="170"/>
      <c r="E129" s="170"/>
      <c r="F129" s="170"/>
      <c r="G129" s="170"/>
      <c r="H129" s="170"/>
      <c r="I129" s="171"/>
      <c r="K129" s="169">
        <f ca="1">TODAY()</f>
        <v>43094</v>
      </c>
      <c r="L129" s="170"/>
      <c r="M129" s="170"/>
      <c r="N129" s="170"/>
      <c r="O129" s="170"/>
      <c r="P129" s="171"/>
      <c r="Q129" s="41"/>
    </row>
    <row r="130" spans="2:17" ht="14.25" customHeight="1" x14ac:dyDescent="0.2">
      <c r="B130" s="172"/>
      <c r="C130" s="173"/>
      <c r="D130" s="173"/>
      <c r="E130" s="173"/>
      <c r="F130" s="173"/>
      <c r="G130" s="173"/>
      <c r="H130" s="173"/>
      <c r="I130" s="174"/>
      <c r="K130" s="172"/>
      <c r="L130" s="173"/>
      <c r="M130" s="173"/>
      <c r="N130" s="173"/>
      <c r="O130" s="173"/>
      <c r="P130" s="174"/>
      <c r="Q130" s="41"/>
    </row>
    <row r="131" spans="2:17" ht="14.25" customHeight="1" x14ac:dyDescent="0.2">
      <c r="B131" s="172"/>
      <c r="C131" s="173"/>
      <c r="D131" s="173"/>
      <c r="E131" s="173"/>
      <c r="F131" s="173"/>
      <c r="G131" s="173"/>
      <c r="H131" s="173"/>
      <c r="I131" s="174"/>
      <c r="K131" s="172"/>
      <c r="L131" s="173"/>
      <c r="M131" s="173"/>
      <c r="N131" s="173"/>
      <c r="O131" s="173"/>
      <c r="P131" s="174"/>
      <c r="Q131" s="41"/>
    </row>
    <row r="132" spans="2:17" ht="14.25" customHeight="1" x14ac:dyDescent="0.2">
      <c r="B132" s="172"/>
      <c r="C132" s="173"/>
      <c r="D132" s="173"/>
      <c r="E132" s="173"/>
      <c r="F132" s="173"/>
      <c r="G132" s="173"/>
      <c r="H132" s="173"/>
      <c r="I132" s="174"/>
      <c r="K132" s="172"/>
      <c r="L132" s="173"/>
      <c r="M132" s="173"/>
      <c r="N132" s="173"/>
      <c r="O132" s="173"/>
      <c r="P132" s="174"/>
      <c r="Q132" s="41"/>
    </row>
    <row r="133" spans="2:17" ht="30" customHeight="1" x14ac:dyDescent="0.2">
      <c r="B133" s="175"/>
      <c r="C133" s="176"/>
      <c r="D133" s="176"/>
      <c r="E133" s="176"/>
      <c r="F133" s="176"/>
      <c r="G133" s="176"/>
      <c r="H133" s="176"/>
      <c r="I133" s="177"/>
      <c r="K133" s="175"/>
      <c r="L133" s="176"/>
      <c r="M133" s="176"/>
      <c r="N133" s="176"/>
      <c r="O133" s="176"/>
      <c r="P133" s="177"/>
      <c r="Q133" s="41"/>
    </row>
    <row r="134" spans="2:17" ht="3.75" customHeight="1" x14ac:dyDescent="0.2">
      <c r="B134" s="9"/>
      <c r="C134" s="9"/>
      <c r="D134" s="9"/>
      <c r="E134" s="9"/>
      <c r="F134" s="8"/>
      <c r="G134" s="8"/>
      <c r="H134" s="11"/>
      <c r="I134" s="9"/>
      <c r="J134" s="9"/>
      <c r="K134" s="9"/>
      <c r="L134" s="9"/>
      <c r="M134" s="9"/>
      <c r="Q134" s="38"/>
    </row>
    <row r="135" spans="2:17" x14ac:dyDescent="0.2">
      <c r="Q135" s="38"/>
    </row>
    <row r="136" spans="2:17" x14ac:dyDescent="0.2">
      <c r="Q136" s="38"/>
    </row>
    <row r="137" spans="2:17" x14ac:dyDescent="0.2">
      <c r="Q137" s="38"/>
    </row>
    <row r="141" spans="2:17" x14ac:dyDescent="0.2">
      <c r="D141" s="3"/>
    </row>
    <row r="142" spans="2:17" x14ac:dyDescent="0.2">
      <c r="D142" s="3"/>
    </row>
    <row r="143" spans="2:17" x14ac:dyDescent="0.2">
      <c r="D143" s="3"/>
    </row>
    <row r="145" spans="4:4" x14ac:dyDescent="0.2">
      <c r="D145" s="3"/>
    </row>
    <row r="146" spans="4:4" x14ac:dyDescent="0.2">
      <c r="D146" s="3"/>
    </row>
    <row r="147" spans="4:4" x14ac:dyDescent="0.2">
      <c r="D147" s="3"/>
    </row>
    <row r="148" spans="4:4" x14ac:dyDescent="0.2">
      <c r="D148" s="3"/>
    </row>
    <row r="154" spans="4:4" x14ac:dyDescent="0.2">
      <c r="D154" s="3"/>
    </row>
    <row r="155" spans="4:4" x14ac:dyDescent="0.2">
      <c r="D155" s="3"/>
    </row>
    <row r="156" spans="4:4" x14ac:dyDescent="0.2">
      <c r="D156" s="3"/>
    </row>
    <row r="157" spans="4:4" x14ac:dyDescent="0.2">
      <c r="D157" s="3"/>
    </row>
    <row r="158" spans="4:4" x14ac:dyDescent="0.2">
      <c r="D158" s="3"/>
    </row>
    <row r="159" spans="4:4" x14ac:dyDescent="0.2">
      <c r="D159" s="3"/>
    </row>
    <row r="160" spans="4:4" x14ac:dyDescent="0.2">
      <c r="D160" s="3"/>
    </row>
    <row r="161" spans="4:4" x14ac:dyDescent="0.2">
      <c r="D161" s="3"/>
    </row>
    <row r="162" spans="4:4" x14ac:dyDescent="0.2">
      <c r="D162" s="3"/>
    </row>
  </sheetData>
  <mergeCells count="93">
    <mergeCell ref="B9:D9"/>
    <mergeCell ref="E9:P9"/>
    <mergeCell ref="B2:P2"/>
    <mergeCell ref="B4:P4"/>
    <mergeCell ref="B6:P6"/>
    <mergeCell ref="B8:D8"/>
    <mergeCell ref="E8:P8"/>
    <mergeCell ref="B10:D10"/>
    <mergeCell ref="E10:P10"/>
    <mergeCell ref="B11:D11"/>
    <mergeCell ref="E11:P11"/>
    <mergeCell ref="B12:D12"/>
    <mergeCell ref="E12:P12"/>
    <mergeCell ref="B25:P26"/>
    <mergeCell ref="B13:D13"/>
    <mergeCell ref="E13:P13"/>
    <mergeCell ref="B14:D14"/>
    <mergeCell ref="E14:P14"/>
    <mergeCell ref="B15:D15"/>
    <mergeCell ref="E15:P15"/>
    <mergeCell ref="B17:P17"/>
    <mergeCell ref="B19:P19"/>
    <mergeCell ref="B21:P21"/>
    <mergeCell ref="B23:M23"/>
    <mergeCell ref="B24:P24"/>
    <mergeCell ref="B46:D46"/>
    <mergeCell ref="B27:P29"/>
    <mergeCell ref="B30:M30"/>
    <mergeCell ref="B31:P31"/>
    <mergeCell ref="B32:P34"/>
    <mergeCell ref="B35:P35"/>
    <mergeCell ref="B36:M36"/>
    <mergeCell ref="B37:P37"/>
    <mergeCell ref="B38:P38"/>
    <mergeCell ref="B39:P39"/>
    <mergeCell ref="B41:M41"/>
    <mergeCell ref="B42:P42"/>
    <mergeCell ref="B73:G73"/>
    <mergeCell ref="H73:J73"/>
    <mergeCell ref="B48:D48"/>
    <mergeCell ref="B50:D50"/>
    <mergeCell ref="B52:D52"/>
    <mergeCell ref="B54:D54"/>
    <mergeCell ref="B56:D56"/>
    <mergeCell ref="B58:D58"/>
    <mergeCell ref="B60:D67"/>
    <mergeCell ref="F60:P67"/>
    <mergeCell ref="B69:P69"/>
    <mergeCell ref="B71:G71"/>
    <mergeCell ref="H71:J71"/>
    <mergeCell ref="B93:I93"/>
    <mergeCell ref="K93:L93"/>
    <mergeCell ref="N93:P93"/>
    <mergeCell ref="B75:G75"/>
    <mergeCell ref="H75:J75"/>
    <mergeCell ref="B78:P78"/>
    <mergeCell ref="B81:D81"/>
    <mergeCell ref="B82:D82"/>
    <mergeCell ref="B83:D83"/>
    <mergeCell ref="B84:D84"/>
    <mergeCell ref="B85:D85"/>
    <mergeCell ref="B86:D86"/>
    <mergeCell ref="B89:P89"/>
    <mergeCell ref="B91:P91"/>
    <mergeCell ref="B95:I95"/>
    <mergeCell ref="K95:L95"/>
    <mergeCell ref="N95:P95"/>
    <mergeCell ref="B98:I98"/>
    <mergeCell ref="K98:L98"/>
    <mergeCell ref="N98:P98"/>
    <mergeCell ref="B100:I100"/>
    <mergeCell ref="K100:L100"/>
    <mergeCell ref="N100:P100"/>
    <mergeCell ref="B105:I105"/>
    <mergeCell ref="K105:L105"/>
    <mergeCell ref="N105:P105"/>
    <mergeCell ref="B107:I107"/>
    <mergeCell ref="K107:L107"/>
    <mergeCell ref="N107:P107"/>
    <mergeCell ref="B112:I112"/>
    <mergeCell ref="K112:L112"/>
    <mergeCell ref="N112:P112"/>
    <mergeCell ref="B114:I114"/>
    <mergeCell ref="K114:L114"/>
    <mergeCell ref="N114:P114"/>
    <mergeCell ref="B119:I120"/>
    <mergeCell ref="K119:L119"/>
    <mergeCell ref="N119:P119"/>
    <mergeCell ref="B123:I125"/>
    <mergeCell ref="K123:L125"/>
    <mergeCell ref="N123:P125"/>
    <mergeCell ref="B129:I133"/>
    <mergeCell ref="K129:P133"/>
  </mergeCells>
  <hyperlinks>
    <hyperlink ref="B89:H89" location="'Otomat Sayıları ve Lokasyon Bil'!A1" display="Mevcut ikmal sayısı 40 adettir. İcmal tablosunda gösterilmiştir. "/>
  </hyperlinks>
  <pageMargins left="0.7" right="0.7" top="0.75" bottom="0.75" header="0.3" footer="0.3"/>
  <pageSetup scale="84" fitToHeight="0" orientation="portrait" horizontalDpi="4294967295" verticalDpi="4294967295" r:id="rId1"/>
  <rowBreaks count="1" manualBreakCount="1">
    <brk id="68" min="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162"/>
  <sheetViews>
    <sheetView showGridLines="0" zoomScaleNormal="100" zoomScaleSheetLayoutView="100" workbookViewId="0">
      <selection activeCell="B2" sqref="B2:P2"/>
    </sheetView>
  </sheetViews>
  <sheetFormatPr defaultColWidth="9.140625" defaultRowHeight="14.25" x14ac:dyDescent="0.2"/>
  <cols>
    <col min="1" max="4" width="9.140625" style="1"/>
    <col min="5" max="5" width="8.85546875" style="1" customWidth="1"/>
    <col min="6" max="6" width="9.140625" style="1"/>
    <col min="7" max="7" width="2.7109375" style="1" customWidth="1"/>
    <col min="8" max="8" width="9.140625" style="1"/>
    <col min="9" max="9" width="2.7109375" style="1" customWidth="1"/>
    <col min="10" max="10" width="10.140625" style="1" customWidth="1"/>
    <col min="11" max="11" width="2.7109375" style="1" customWidth="1"/>
    <col min="12" max="12" width="9.5703125" style="1" customWidth="1"/>
    <col min="13" max="13" width="3.42578125" style="1" customWidth="1"/>
    <col min="14" max="14" width="9.140625" style="1"/>
    <col min="15" max="15" width="3.42578125" style="1" customWidth="1"/>
    <col min="16" max="16384" width="9.140625" style="1"/>
  </cols>
  <sheetData>
    <row r="2" spans="2:18" ht="30" customHeight="1" x14ac:dyDescent="0.2">
      <c r="B2" s="202" t="s">
        <v>9</v>
      </c>
      <c r="C2" s="203"/>
      <c r="D2" s="203"/>
      <c r="E2" s="203"/>
      <c r="F2" s="203"/>
      <c r="G2" s="203"/>
      <c r="H2" s="203"/>
      <c r="I2" s="203"/>
      <c r="J2" s="203"/>
      <c r="K2" s="203"/>
      <c r="L2" s="203"/>
      <c r="M2" s="203"/>
      <c r="N2" s="203"/>
      <c r="O2" s="203"/>
      <c r="P2" s="203"/>
    </row>
    <row r="3" spans="2:18" ht="3.75" customHeight="1" x14ac:dyDescent="0.2"/>
    <row r="4" spans="2:18" ht="24" customHeight="1" x14ac:dyDescent="0.2">
      <c r="B4" s="202" t="s">
        <v>40</v>
      </c>
      <c r="C4" s="203"/>
      <c r="D4" s="203"/>
      <c r="E4" s="203"/>
      <c r="F4" s="203"/>
      <c r="G4" s="203"/>
      <c r="H4" s="203"/>
      <c r="I4" s="203"/>
      <c r="J4" s="203"/>
      <c r="K4" s="203"/>
      <c r="L4" s="203"/>
      <c r="M4" s="203"/>
      <c r="N4" s="203"/>
      <c r="O4" s="203"/>
      <c r="P4" s="203"/>
    </row>
    <row r="5" spans="2:18" ht="3.75" customHeight="1" x14ac:dyDescent="0.2"/>
    <row r="6" spans="2:18" x14ac:dyDescent="0.2">
      <c r="B6" s="251" t="s">
        <v>0</v>
      </c>
      <c r="C6" s="252"/>
      <c r="D6" s="252"/>
      <c r="E6" s="252"/>
      <c r="F6" s="252"/>
      <c r="G6" s="252"/>
      <c r="H6" s="252"/>
      <c r="I6" s="252"/>
      <c r="J6" s="252"/>
      <c r="K6" s="252"/>
      <c r="L6" s="252"/>
      <c r="M6" s="252"/>
      <c r="N6" s="252"/>
      <c r="O6" s="252"/>
      <c r="P6" s="252"/>
    </row>
    <row r="7" spans="2:18" ht="3.75" customHeight="1" x14ac:dyDescent="0.2">
      <c r="B7" s="2"/>
      <c r="C7" s="2"/>
      <c r="D7" s="2"/>
      <c r="E7" s="2"/>
      <c r="F7" s="2"/>
      <c r="G7" s="2"/>
      <c r="H7" s="2"/>
      <c r="I7" s="2"/>
      <c r="J7" s="2"/>
      <c r="K7" s="2"/>
      <c r="L7" s="2"/>
      <c r="M7" s="2"/>
    </row>
    <row r="8" spans="2:18" x14ac:dyDescent="0.2">
      <c r="B8" s="247" t="s">
        <v>5</v>
      </c>
      <c r="C8" s="247"/>
      <c r="D8" s="247"/>
      <c r="E8" s="248">
        <f>'Teklif Formu 1'!E8:P8</f>
        <v>0</v>
      </c>
      <c r="F8" s="249"/>
      <c r="G8" s="249"/>
      <c r="H8" s="249"/>
      <c r="I8" s="249"/>
      <c r="J8" s="249"/>
      <c r="K8" s="249"/>
      <c r="L8" s="249"/>
      <c r="M8" s="249"/>
      <c r="N8" s="249"/>
      <c r="O8" s="249"/>
      <c r="P8" s="250"/>
    </row>
    <row r="9" spans="2:18" x14ac:dyDescent="0.2">
      <c r="B9" s="253" t="s">
        <v>1</v>
      </c>
      <c r="C9" s="254"/>
      <c r="D9" s="255"/>
      <c r="E9" s="248">
        <f>'Teklif Formu 1'!E9:P9</f>
        <v>0</v>
      </c>
      <c r="F9" s="249"/>
      <c r="G9" s="249"/>
      <c r="H9" s="249"/>
      <c r="I9" s="249"/>
      <c r="J9" s="249"/>
      <c r="K9" s="249"/>
      <c r="L9" s="249"/>
      <c r="M9" s="249"/>
      <c r="N9" s="249"/>
      <c r="O9" s="249"/>
      <c r="P9" s="250"/>
    </row>
    <row r="10" spans="2:18" x14ac:dyDescent="0.2">
      <c r="B10" s="247" t="s">
        <v>2</v>
      </c>
      <c r="C10" s="247"/>
      <c r="D10" s="247"/>
      <c r="E10" s="248">
        <f>'Teklif Formu 1'!E10:P10</f>
        <v>0</v>
      </c>
      <c r="F10" s="249"/>
      <c r="G10" s="249"/>
      <c r="H10" s="249"/>
      <c r="I10" s="249"/>
      <c r="J10" s="249"/>
      <c r="K10" s="249"/>
      <c r="L10" s="249"/>
      <c r="M10" s="249"/>
      <c r="N10" s="249"/>
      <c r="O10" s="249"/>
      <c r="P10" s="250"/>
    </row>
    <row r="11" spans="2:18" x14ac:dyDescent="0.2">
      <c r="B11" s="247" t="s">
        <v>3</v>
      </c>
      <c r="C11" s="247"/>
      <c r="D11" s="247"/>
      <c r="E11" s="248">
        <f>'Teklif Formu 1'!E11:P11</f>
        <v>0</v>
      </c>
      <c r="F11" s="249"/>
      <c r="G11" s="249"/>
      <c r="H11" s="249"/>
      <c r="I11" s="249"/>
      <c r="J11" s="249"/>
      <c r="K11" s="249"/>
      <c r="L11" s="249"/>
      <c r="M11" s="249"/>
      <c r="N11" s="249"/>
      <c r="O11" s="249"/>
      <c r="P11" s="250"/>
    </row>
    <row r="12" spans="2:18" x14ac:dyDescent="0.2">
      <c r="B12" s="247" t="s">
        <v>4</v>
      </c>
      <c r="C12" s="247"/>
      <c r="D12" s="247"/>
      <c r="E12" s="248">
        <f>'Teklif Formu 1'!E12:P12</f>
        <v>0</v>
      </c>
      <c r="F12" s="249"/>
      <c r="G12" s="249"/>
      <c r="H12" s="249"/>
      <c r="I12" s="249"/>
      <c r="J12" s="249"/>
      <c r="K12" s="249"/>
      <c r="L12" s="249"/>
      <c r="M12" s="249"/>
      <c r="N12" s="249"/>
      <c r="O12" s="249"/>
      <c r="P12" s="250"/>
    </row>
    <row r="13" spans="2:18" x14ac:dyDescent="0.2">
      <c r="B13" s="247" t="s">
        <v>27</v>
      </c>
      <c r="C13" s="247"/>
      <c r="D13" s="247"/>
      <c r="E13" s="248">
        <f>'Teklif Formu 1'!E13:P13</f>
        <v>0</v>
      </c>
      <c r="F13" s="249"/>
      <c r="G13" s="249"/>
      <c r="H13" s="249"/>
      <c r="I13" s="249"/>
      <c r="J13" s="249"/>
      <c r="K13" s="249"/>
      <c r="L13" s="249"/>
      <c r="M13" s="249"/>
      <c r="N13" s="249"/>
      <c r="O13" s="249"/>
      <c r="P13" s="250"/>
    </row>
    <row r="14" spans="2:18" x14ac:dyDescent="0.2">
      <c r="B14" s="247" t="s">
        <v>10</v>
      </c>
      <c r="C14" s="247"/>
      <c r="D14" s="247"/>
      <c r="E14" s="248">
        <f>'Teklif Formu 1'!E14:P14</f>
        <v>0</v>
      </c>
      <c r="F14" s="249"/>
      <c r="G14" s="249"/>
      <c r="H14" s="249"/>
      <c r="I14" s="249"/>
      <c r="J14" s="249"/>
      <c r="K14" s="249"/>
      <c r="L14" s="249"/>
      <c r="M14" s="249"/>
      <c r="N14" s="249"/>
      <c r="O14" s="249"/>
      <c r="P14" s="250"/>
    </row>
    <row r="15" spans="2:18" x14ac:dyDescent="0.2">
      <c r="B15" s="247" t="s">
        <v>11</v>
      </c>
      <c r="C15" s="247"/>
      <c r="D15" s="247"/>
      <c r="E15" s="248">
        <f>'Teklif Formu 1'!E15:P15</f>
        <v>0</v>
      </c>
      <c r="F15" s="249"/>
      <c r="G15" s="249"/>
      <c r="H15" s="249"/>
      <c r="I15" s="249"/>
      <c r="J15" s="249"/>
      <c r="K15" s="249"/>
      <c r="L15" s="249"/>
      <c r="M15" s="249"/>
      <c r="N15" s="249"/>
      <c r="O15" s="249"/>
      <c r="P15" s="250"/>
    </row>
    <row r="16" spans="2:18" x14ac:dyDescent="0.2">
      <c r="B16" s="145"/>
      <c r="C16" s="146"/>
      <c r="D16" s="146"/>
      <c r="E16" s="147"/>
      <c r="F16" s="147"/>
      <c r="G16" s="147"/>
      <c r="H16" s="147"/>
      <c r="I16" s="147"/>
      <c r="J16" s="147"/>
      <c r="K16" s="147"/>
      <c r="L16" s="147"/>
      <c r="M16" s="147"/>
      <c r="N16" s="147"/>
      <c r="O16" s="147"/>
      <c r="P16" s="147"/>
      <c r="Q16" s="37"/>
      <c r="R16" s="37"/>
    </row>
    <row r="17" spans="2:16" ht="24" customHeight="1" x14ac:dyDescent="0.2">
      <c r="B17" s="202" t="s">
        <v>107</v>
      </c>
      <c r="C17" s="203"/>
      <c r="D17" s="203"/>
      <c r="E17" s="203"/>
      <c r="F17" s="203"/>
      <c r="G17" s="203"/>
      <c r="H17" s="203"/>
      <c r="I17" s="203"/>
      <c r="J17" s="203"/>
      <c r="K17" s="203"/>
      <c r="L17" s="203"/>
      <c r="M17" s="203"/>
      <c r="N17" s="203"/>
      <c r="O17" s="203"/>
      <c r="P17" s="203"/>
    </row>
    <row r="18" spans="2:16" ht="6.75" customHeight="1" x14ac:dyDescent="0.2">
      <c r="B18" s="2"/>
      <c r="C18" s="2"/>
      <c r="D18" s="2"/>
      <c r="E18" s="2"/>
      <c r="F18" s="2"/>
      <c r="G18" s="2"/>
      <c r="H18" s="2"/>
      <c r="I18" s="2"/>
      <c r="J18" s="2"/>
      <c r="K18" s="2"/>
      <c r="L18" s="2"/>
      <c r="M18" s="2"/>
    </row>
    <row r="19" spans="2:16" ht="41.25" customHeight="1" x14ac:dyDescent="0.2">
      <c r="B19" s="241" t="s">
        <v>114</v>
      </c>
      <c r="C19" s="242"/>
      <c r="D19" s="242"/>
      <c r="E19" s="242"/>
      <c r="F19" s="242"/>
      <c r="G19" s="242"/>
      <c r="H19" s="242"/>
      <c r="I19" s="242"/>
      <c r="J19" s="242"/>
      <c r="K19" s="242"/>
      <c r="L19" s="242"/>
      <c r="M19" s="242"/>
      <c r="N19" s="242"/>
      <c r="O19" s="242"/>
      <c r="P19" s="243"/>
    </row>
    <row r="20" spans="2:16" ht="7.5" customHeight="1" x14ac:dyDescent="0.2">
      <c r="B20" s="2"/>
      <c r="C20" s="2"/>
      <c r="D20" s="2"/>
      <c r="E20" s="2"/>
      <c r="F20" s="2"/>
      <c r="G20" s="2"/>
      <c r="H20" s="2"/>
      <c r="I20" s="2"/>
      <c r="J20" s="2"/>
      <c r="K20" s="2"/>
      <c r="L20" s="2"/>
      <c r="M20" s="2"/>
    </row>
    <row r="21" spans="2:16" ht="24" customHeight="1" x14ac:dyDescent="0.2">
      <c r="B21" s="202" t="s">
        <v>6</v>
      </c>
      <c r="C21" s="203"/>
      <c r="D21" s="203"/>
      <c r="E21" s="203"/>
      <c r="F21" s="203"/>
      <c r="G21" s="203"/>
      <c r="H21" s="203"/>
      <c r="I21" s="203"/>
      <c r="J21" s="203"/>
      <c r="K21" s="203"/>
      <c r="L21" s="203"/>
      <c r="M21" s="203"/>
      <c r="N21" s="203"/>
      <c r="O21" s="203"/>
      <c r="P21" s="203"/>
    </row>
    <row r="22" spans="2:16" ht="3.75" customHeight="1" x14ac:dyDescent="0.2">
      <c r="B22" s="27"/>
      <c r="C22" s="27"/>
      <c r="D22" s="27"/>
      <c r="E22" s="27"/>
      <c r="F22" s="27"/>
      <c r="G22" s="27"/>
      <c r="H22" s="27"/>
      <c r="I22" s="27"/>
      <c r="J22" s="27"/>
      <c r="K22" s="27"/>
      <c r="L22" s="27"/>
      <c r="M22" s="27"/>
    </row>
    <row r="23" spans="2:16" ht="3.75" customHeight="1" x14ac:dyDescent="0.2">
      <c r="B23" s="236"/>
      <c r="C23" s="236"/>
      <c r="D23" s="236"/>
      <c r="E23" s="236"/>
      <c r="F23" s="236"/>
      <c r="G23" s="236"/>
      <c r="H23" s="236"/>
      <c r="I23" s="236"/>
      <c r="J23" s="236"/>
      <c r="K23" s="236"/>
      <c r="L23" s="236"/>
      <c r="M23" s="236"/>
    </row>
    <row r="24" spans="2:16" ht="14.25" customHeight="1" x14ac:dyDescent="0.2">
      <c r="B24" s="244" t="s">
        <v>54</v>
      </c>
      <c r="C24" s="245"/>
      <c r="D24" s="245"/>
      <c r="E24" s="245"/>
      <c r="F24" s="245"/>
      <c r="G24" s="245"/>
      <c r="H24" s="245"/>
      <c r="I24" s="245"/>
      <c r="J24" s="245"/>
      <c r="K24" s="245"/>
      <c r="L24" s="245"/>
      <c r="M24" s="245"/>
      <c r="N24" s="245"/>
      <c r="O24" s="245"/>
      <c r="P24" s="246"/>
    </row>
    <row r="25" spans="2:16" ht="14.25" customHeight="1" x14ac:dyDescent="0.2">
      <c r="B25" s="230" t="s">
        <v>55</v>
      </c>
      <c r="C25" s="231"/>
      <c r="D25" s="231"/>
      <c r="E25" s="231"/>
      <c r="F25" s="231"/>
      <c r="G25" s="231"/>
      <c r="H25" s="231"/>
      <c r="I25" s="231"/>
      <c r="J25" s="231"/>
      <c r="K25" s="231"/>
      <c r="L25" s="231"/>
      <c r="M25" s="231"/>
      <c r="N25" s="231"/>
      <c r="O25" s="231"/>
      <c r="P25" s="232"/>
    </row>
    <row r="26" spans="2:16" x14ac:dyDescent="0.2">
      <c r="B26" s="230"/>
      <c r="C26" s="231"/>
      <c r="D26" s="231"/>
      <c r="E26" s="231"/>
      <c r="F26" s="231"/>
      <c r="G26" s="231"/>
      <c r="H26" s="231"/>
      <c r="I26" s="231"/>
      <c r="J26" s="231"/>
      <c r="K26" s="231"/>
      <c r="L26" s="231"/>
      <c r="M26" s="231"/>
      <c r="N26" s="231"/>
      <c r="O26" s="231"/>
      <c r="P26" s="232"/>
    </row>
    <row r="27" spans="2:16" ht="14.25" customHeight="1" x14ac:dyDescent="0.2">
      <c r="B27" s="230" t="s">
        <v>36</v>
      </c>
      <c r="C27" s="231"/>
      <c r="D27" s="231"/>
      <c r="E27" s="231"/>
      <c r="F27" s="231"/>
      <c r="G27" s="231"/>
      <c r="H27" s="231"/>
      <c r="I27" s="231"/>
      <c r="J27" s="231"/>
      <c r="K27" s="231"/>
      <c r="L27" s="231"/>
      <c r="M27" s="231"/>
      <c r="N27" s="231"/>
      <c r="O27" s="231"/>
      <c r="P27" s="232"/>
    </row>
    <row r="28" spans="2:16" ht="3.75" customHeight="1" x14ac:dyDescent="0.2">
      <c r="B28" s="230"/>
      <c r="C28" s="231"/>
      <c r="D28" s="231"/>
      <c r="E28" s="231"/>
      <c r="F28" s="231"/>
      <c r="G28" s="231"/>
      <c r="H28" s="231"/>
      <c r="I28" s="231"/>
      <c r="J28" s="231"/>
      <c r="K28" s="231"/>
      <c r="L28" s="231"/>
      <c r="M28" s="231"/>
      <c r="N28" s="231"/>
      <c r="O28" s="231"/>
      <c r="P28" s="232"/>
    </row>
    <row r="29" spans="2:16" ht="23.25" customHeight="1" x14ac:dyDescent="0.2">
      <c r="B29" s="230"/>
      <c r="C29" s="231"/>
      <c r="D29" s="231"/>
      <c r="E29" s="231"/>
      <c r="F29" s="231"/>
      <c r="G29" s="231"/>
      <c r="H29" s="231"/>
      <c r="I29" s="231"/>
      <c r="J29" s="231"/>
      <c r="K29" s="231"/>
      <c r="L29" s="231"/>
      <c r="M29" s="231"/>
      <c r="N29" s="231"/>
      <c r="O29" s="231"/>
      <c r="P29" s="232"/>
    </row>
    <row r="30" spans="2:16" ht="0.75" customHeight="1" x14ac:dyDescent="0.2">
      <c r="B30" s="237"/>
      <c r="C30" s="236"/>
      <c r="D30" s="236"/>
      <c r="E30" s="236"/>
      <c r="F30" s="236"/>
      <c r="G30" s="236"/>
      <c r="H30" s="236"/>
      <c r="I30" s="236"/>
      <c r="J30" s="236"/>
      <c r="K30" s="236"/>
      <c r="L30" s="236"/>
      <c r="M30" s="236"/>
      <c r="N30" s="13"/>
      <c r="O30" s="13"/>
      <c r="P30" s="14"/>
    </row>
    <row r="31" spans="2:16" ht="14.25" customHeight="1" x14ac:dyDescent="0.2">
      <c r="B31" s="230" t="s">
        <v>56</v>
      </c>
      <c r="C31" s="231"/>
      <c r="D31" s="231"/>
      <c r="E31" s="231"/>
      <c r="F31" s="231"/>
      <c r="G31" s="231"/>
      <c r="H31" s="231"/>
      <c r="I31" s="231"/>
      <c r="J31" s="231"/>
      <c r="K31" s="231"/>
      <c r="L31" s="231"/>
      <c r="M31" s="231"/>
      <c r="N31" s="231"/>
      <c r="O31" s="231"/>
      <c r="P31" s="232"/>
    </row>
    <row r="32" spans="2:16" ht="3.75" customHeight="1" x14ac:dyDescent="0.2">
      <c r="B32" s="238" t="s">
        <v>106</v>
      </c>
      <c r="C32" s="239"/>
      <c r="D32" s="239"/>
      <c r="E32" s="239"/>
      <c r="F32" s="239"/>
      <c r="G32" s="239"/>
      <c r="H32" s="239"/>
      <c r="I32" s="239"/>
      <c r="J32" s="239"/>
      <c r="K32" s="239"/>
      <c r="L32" s="239"/>
      <c r="M32" s="239"/>
      <c r="N32" s="239"/>
      <c r="O32" s="239"/>
      <c r="P32" s="240"/>
    </row>
    <row r="33" spans="2:16" ht="14.25" customHeight="1" x14ac:dyDescent="0.2">
      <c r="B33" s="238"/>
      <c r="C33" s="239"/>
      <c r="D33" s="239"/>
      <c r="E33" s="239"/>
      <c r="F33" s="239"/>
      <c r="G33" s="239"/>
      <c r="H33" s="239"/>
      <c r="I33" s="239"/>
      <c r="J33" s="239"/>
      <c r="K33" s="239"/>
      <c r="L33" s="239"/>
      <c r="M33" s="239"/>
      <c r="N33" s="239"/>
      <c r="O33" s="239"/>
      <c r="P33" s="240"/>
    </row>
    <row r="34" spans="2:16" x14ac:dyDescent="0.2">
      <c r="B34" s="238"/>
      <c r="C34" s="239"/>
      <c r="D34" s="239"/>
      <c r="E34" s="239"/>
      <c r="F34" s="239"/>
      <c r="G34" s="239"/>
      <c r="H34" s="239"/>
      <c r="I34" s="239"/>
      <c r="J34" s="239"/>
      <c r="K34" s="239"/>
      <c r="L34" s="239"/>
      <c r="M34" s="239"/>
      <c r="N34" s="239"/>
      <c r="O34" s="239"/>
      <c r="P34" s="240"/>
    </row>
    <row r="35" spans="2:16" ht="14.25" customHeight="1" x14ac:dyDescent="0.2">
      <c r="B35" s="230" t="s">
        <v>8</v>
      </c>
      <c r="C35" s="231"/>
      <c r="D35" s="231"/>
      <c r="E35" s="231"/>
      <c r="F35" s="231"/>
      <c r="G35" s="231"/>
      <c r="H35" s="231"/>
      <c r="I35" s="231"/>
      <c r="J35" s="231"/>
      <c r="K35" s="231"/>
      <c r="L35" s="231"/>
      <c r="M35" s="231"/>
      <c r="N35" s="231"/>
      <c r="O35" s="231"/>
      <c r="P35" s="232"/>
    </row>
    <row r="36" spans="2:16" ht="3.75" customHeight="1" x14ac:dyDescent="0.2">
      <c r="B36" s="237"/>
      <c r="C36" s="236"/>
      <c r="D36" s="236"/>
      <c r="E36" s="236"/>
      <c r="F36" s="236"/>
      <c r="G36" s="236"/>
      <c r="H36" s="236"/>
      <c r="I36" s="236"/>
      <c r="J36" s="236"/>
      <c r="K36" s="236"/>
      <c r="L36" s="236"/>
      <c r="M36" s="236"/>
      <c r="N36" s="13"/>
      <c r="O36" s="13"/>
      <c r="P36" s="14"/>
    </row>
    <row r="37" spans="2:16" ht="14.25" customHeight="1" x14ac:dyDescent="0.2">
      <c r="B37" s="230" t="s">
        <v>57</v>
      </c>
      <c r="C37" s="231"/>
      <c r="D37" s="231"/>
      <c r="E37" s="231"/>
      <c r="F37" s="231"/>
      <c r="G37" s="231"/>
      <c r="H37" s="231"/>
      <c r="I37" s="231"/>
      <c r="J37" s="231"/>
      <c r="K37" s="231"/>
      <c r="L37" s="231"/>
      <c r="M37" s="231"/>
      <c r="N37" s="231"/>
      <c r="O37" s="231"/>
      <c r="P37" s="232"/>
    </row>
    <row r="38" spans="2:16" x14ac:dyDescent="0.2">
      <c r="B38" s="230" t="s">
        <v>110</v>
      </c>
      <c r="C38" s="231"/>
      <c r="D38" s="231"/>
      <c r="E38" s="231"/>
      <c r="F38" s="231"/>
      <c r="G38" s="231"/>
      <c r="H38" s="231"/>
      <c r="I38" s="231"/>
      <c r="J38" s="231"/>
      <c r="K38" s="231"/>
      <c r="L38" s="231"/>
      <c r="M38" s="231"/>
      <c r="N38" s="231"/>
      <c r="O38" s="231"/>
      <c r="P38" s="232"/>
    </row>
    <row r="39" spans="2:16" ht="14.25" customHeight="1" x14ac:dyDescent="0.2">
      <c r="B39" s="233" t="s">
        <v>58</v>
      </c>
      <c r="C39" s="234"/>
      <c r="D39" s="234"/>
      <c r="E39" s="234"/>
      <c r="F39" s="234"/>
      <c r="G39" s="234"/>
      <c r="H39" s="234"/>
      <c r="I39" s="234"/>
      <c r="J39" s="234"/>
      <c r="K39" s="234"/>
      <c r="L39" s="234"/>
      <c r="M39" s="234"/>
      <c r="N39" s="234"/>
      <c r="O39" s="234"/>
      <c r="P39" s="235"/>
    </row>
    <row r="40" spans="2:16" ht="3.75" customHeight="1" x14ac:dyDescent="0.2">
      <c r="B40" s="140"/>
      <c r="C40" s="137"/>
      <c r="D40" s="137"/>
      <c r="E40" s="137"/>
      <c r="F40" s="137"/>
      <c r="G40" s="137"/>
      <c r="H40" s="137"/>
      <c r="I40" s="137"/>
      <c r="J40" s="137"/>
      <c r="K40" s="137"/>
      <c r="L40" s="137"/>
      <c r="M40" s="137"/>
      <c r="N40" s="13"/>
      <c r="O40" s="13"/>
      <c r="P40" s="14"/>
    </row>
    <row r="41" spans="2:16" ht="3.75" customHeight="1" x14ac:dyDescent="0.2">
      <c r="B41" s="236"/>
      <c r="C41" s="236"/>
      <c r="D41" s="236"/>
      <c r="E41" s="236"/>
      <c r="F41" s="236"/>
      <c r="G41" s="236"/>
      <c r="H41" s="236"/>
      <c r="I41" s="236"/>
      <c r="J41" s="236"/>
      <c r="K41" s="236"/>
      <c r="L41" s="236"/>
      <c r="M41" s="236"/>
    </row>
    <row r="42" spans="2:16" ht="24" customHeight="1" x14ac:dyDescent="0.2">
      <c r="B42" s="202" t="s">
        <v>12</v>
      </c>
      <c r="C42" s="203"/>
      <c r="D42" s="203"/>
      <c r="E42" s="203"/>
      <c r="F42" s="203"/>
      <c r="G42" s="203"/>
      <c r="H42" s="203"/>
      <c r="I42" s="203"/>
      <c r="J42" s="203"/>
      <c r="K42" s="203"/>
      <c r="L42" s="203"/>
      <c r="M42" s="203"/>
      <c r="N42" s="203"/>
      <c r="O42" s="203"/>
      <c r="P42" s="203"/>
    </row>
    <row r="43" spans="2:16" ht="3.75" customHeight="1" x14ac:dyDescent="0.2">
      <c r="B43" s="138"/>
      <c r="C43" s="138"/>
      <c r="D43" s="138"/>
      <c r="E43" s="138"/>
      <c r="F43" s="138"/>
      <c r="G43" s="138"/>
      <c r="H43" s="138"/>
      <c r="I43" s="138"/>
      <c r="J43" s="138"/>
      <c r="K43" s="138"/>
      <c r="L43" s="138"/>
      <c r="M43" s="138"/>
    </row>
    <row r="44" spans="2:16" x14ac:dyDescent="0.2">
      <c r="B44" s="138"/>
      <c r="C44" s="138"/>
      <c r="D44" s="138"/>
      <c r="E44" s="138"/>
      <c r="F44" s="6" t="s">
        <v>30</v>
      </c>
      <c r="G44" s="138"/>
      <c r="H44" s="6" t="s">
        <v>15</v>
      </c>
      <c r="I44" s="138"/>
      <c r="J44" s="6" t="s">
        <v>14</v>
      </c>
      <c r="K44" s="138"/>
      <c r="L44" s="6" t="s">
        <v>39</v>
      </c>
      <c r="N44" s="6" t="s">
        <v>13</v>
      </c>
    </row>
    <row r="45" spans="2:16" ht="3.75" customHeight="1" x14ac:dyDescent="0.2">
      <c r="B45" s="138"/>
      <c r="C45" s="138"/>
      <c r="D45" s="138"/>
      <c r="E45" s="138"/>
      <c r="F45" s="138"/>
      <c r="G45" s="138"/>
      <c r="H45" s="138"/>
      <c r="I45" s="138"/>
      <c r="J45" s="138"/>
      <c r="K45" s="138"/>
      <c r="L45" s="138"/>
      <c r="N45" s="138"/>
    </row>
    <row r="46" spans="2:16" x14ac:dyDescent="0.2">
      <c r="B46" s="204" t="s">
        <v>26</v>
      </c>
      <c r="C46" s="205"/>
      <c r="D46" s="206"/>
      <c r="E46" s="138"/>
      <c r="F46" s="7">
        <v>5</v>
      </c>
      <c r="G46" s="138"/>
      <c r="H46" s="7">
        <v>1</v>
      </c>
      <c r="I46" s="138"/>
      <c r="J46" s="7">
        <v>0</v>
      </c>
      <c r="K46" s="138"/>
      <c r="L46" s="7">
        <v>0</v>
      </c>
      <c r="N46" s="7">
        <f>SUM(F46:L46)</f>
        <v>6</v>
      </c>
    </row>
    <row r="47" spans="2:16" ht="3.75" customHeight="1" x14ac:dyDescent="0.2">
      <c r="B47" s="138"/>
      <c r="C47" s="138"/>
      <c r="D47" s="138"/>
      <c r="E47" s="138"/>
      <c r="F47" s="138"/>
      <c r="G47" s="138"/>
      <c r="H47" s="138"/>
      <c r="I47" s="138"/>
      <c r="J47" s="138"/>
      <c r="K47" s="138"/>
      <c r="L47" s="138"/>
      <c r="N47" s="7"/>
    </row>
    <row r="48" spans="2:16" x14ac:dyDescent="0.2">
      <c r="B48" s="204" t="s">
        <v>31</v>
      </c>
      <c r="C48" s="205"/>
      <c r="D48" s="206"/>
      <c r="E48" s="138"/>
      <c r="F48" s="7">
        <v>1100</v>
      </c>
      <c r="G48" s="138"/>
      <c r="H48" s="7">
        <v>150</v>
      </c>
      <c r="I48" s="138"/>
      <c r="J48" s="7">
        <v>0</v>
      </c>
      <c r="K48" s="138"/>
      <c r="L48" s="7">
        <v>0</v>
      </c>
      <c r="N48" s="7">
        <f>SUM(F48:L48)</f>
        <v>1250</v>
      </c>
    </row>
    <row r="49" spans="2:16" ht="3.75" customHeight="1" x14ac:dyDescent="0.2">
      <c r="B49" s="138"/>
      <c r="C49" s="138"/>
      <c r="D49" s="138"/>
      <c r="E49" s="138"/>
      <c r="F49" s="138"/>
      <c r="G49" s="138"/>
      <c r="H49" s="138"/>
      <c r="I49" s="138"/>
      <c r="J49" s="138"/>
      <c r="K49" s="138"/>
      <c r="L49" s="138"/>
      <c r="N49" s="7"/>
    </row>
    <row r="50" spans="2:16" x14ac:dyDescent="0.2">
      <c r="B50" s="204" t="s">
        <v>16</v>
      </c>
      <c r="C50" s="205"/>
      <c r="D50" s="206"/>
      <c r="E50" s="138"/>
      <c r="F50" s="21">
        <v>17759</v>
      </c>
      <c r="G50" s="138"/>
      <c r="H50" s="7">
        <v>8126</v>
      </c>
      <c r="I50" s="138"/>
      <c r="J50" s="7">
        <v>2153</v>
      </c>
      <c r="K50" s="138"/>
      <c r="L50" s="7">
        <v>0</v>
      </c>
      <c r="N50" s="7">
        <f>SUM(F50:L50)</f>
        <v>28038</v>
      </c>
    </row>
    <row r="51" spans="2:16" ht="3.75" customHeight="1" x14ac:dyDescent="0.2">
      <c r="B51" s="138"/>
      <c r="C51" s="138"/>
      <c r="D51" s="138"/>
      <c r="E51" s="138"/>
      <c r="F51" s="138"/>
      <c r="G51" s="138"/>
      <c r="H51" s="138"/>
      <c r="I51" s="138"/>
      <c r="J51" s="138"/>
      <c r="K51" s="138"/>
      <c r="L51" s="138"/>
      <c r="N51" s="7"/>
    </row>
    <row r="52" spans="2:16" x14ac:dyDescent="0.2">
      <c r="B52" s="204" t="s">
        <v>17</v>
      </c>
      <c r="C52" s="205"/>
      <c r="D52" s="206"/>
      <c r="E52" s="138"/>
      <c r="F52" s="7">
        <f>1174-21</f>
        <v>1153</v>
      </c>
      <c r="G52" s="138"/>
      <c r="H52" s="7">
        <f>335-21</f>
        <v>314</v>
      </c>
      <c r="I52" s="138"/>
      <c r="J52" s="7">
        <v>309</v>
      </c>
      <c r="K52" s="138"/>
      <c r="L52" s="7">
        <v>42</v>
      </c>
      <c r="N52" s="7">
        <f>SUM(F52:L52)</f>
        <v>1818</v>
      </c>
    </row>
    <row r="53" spans="2:16" ht="3.75" customHeight="1" x14ac:dyDescent="0.2">
      <c r="B53" s="138"/>
      <c r="C53" s="138"/>
      <c r="D53" s="138"/>
      <c r="E53" s="138"/>
      <c r="F53" s="138"/>
      <c r="G53" s="138"/>
      <c r="H53" s="138"/>
      <c r="I53" s="138"/>
      <c r="J53" s="138"/>
      <c r="K53" s="138"/>
      <c r="L53" s="138"/>
      <c r="N53" s="7"/>
    </row>
    <row r="54" spans="2:16" ht="14.25" customHeight="1" x14ac:dyDescent="0.2">
      <c r="B54" s="204" t="s">
        <v>22</v>
      </c>
      <c r="C54" s="205"/>
      <c r="D54" s="206"/>
      <c r="E54" s="138"/>
      <c r="F54" s="7">
        <v>4</v>
      </c>
      <c r="G54" s="138"/>
      <c r="H54" s="7">
        <v>1</v>
      </c>
      <c r="I54" s="138"/>
      <c r="J54" s="7">
        <v>1</v>
      </c>
      <c r="K54" s="138"/>
      <c r="L54" s="7">
        <v>1</v>
      </c>
      <c r="N54" s="7">
        <f>SUM(F54:L54)</f>
        <v>7</v>
      </c>
    </row>
    <row r="55" spans="2:16" ht="3.75" customHeight="1" x14ac:dyDescent="0.2">
      <c r="B55" s="138"/>
      <c r="C55" s="138"/>
      <c r="D55" s="138"/>
      <c r="E55" s="138"/>
      <c r="F55" s="138"/>
      <c r="G55" s="138"/>
      <c r="H55" s="138"/>
      <c r="I55" s="138"/>
      <c r="J55" s="138"/>
      <c r="K55" s="138"/>
      <c r="L55" s="138"/>
      <c r="N55" s="7"/>
    </row>
    <row r="56" spans="2:16" ht="14.25" customHeight="1" x14ac:dyDescent="0.2">
      <c r="B56" s="204" t="s">
        <v>21</v>
      </c>
      <c r="C56" s="205"/>
      <c r="D56" s="206"/>
      <c r="E56" s="138"/>
      <c r="F56" s="7">
        <f>350+420+120+55+50</f>
        <v>995</v>
      </c>
      <c r="G56" s="138"/>
      <c r="H56" s="7">
        <v>1185</v>
      </c>
      <c r="I56" s="138"/>
      <c r="J56" s="7">
        <v>570</v>
      </c>
      <c r="K56" s="138"/>
      <c r="L56" s="7"/>
      <c r="N56" s="7">
        <f>SUM(F56:L56)</f>
        <v>2750</v>
      </c>
    </row>
    <row r="57" spans="2:16" ht="3.75" customHeight="1" x14ac:dyDescent="0.2">
      <c r="B57" s="138"/>
      <c r="C57" s="138"/>
      <c r="D57" s="138"/>
      <c r="E57" s="138"/>
      <c r="F57" s="138"/>
      <c r="G57" s="138"/>
      <c r="H57" s="138"/>
      <c r="I57" s="138"/>
      <c r="J57" s="138"/>
      <c r="K57" s="138"/>
      <c r="L57" s="138"/>
    </row>
    <row r="58" spans="2:16" ht="14.25" customHeight="1" x14ac:dyDescent="0.2">
      <c r="B58" s="204" t="s">
        <v>29</v>
      </c>
      <c r="C58" s="205"/>
      <c r="D58" s="206"/>
      <c r="E58" s="138"/>
      <c r="F58" s="15">
        <v>0.375</v>
      </c>
      <c r="G58" s="138"/>
      <c r="H58" s="15">
        <v>0.35416666666666669</v>
      </c>
      <c r="I58" s="138"/>
      <c r="J58" s="15">
        <v>0.375</v>
      </c>
      <c r="K58" s="138"/>
      <c r="L58" s="15"/>
    </row>
    <row r="59" spans="2:16" ht="3.75" customHeight="1" x14ac:dyDescent="0.2">
      <c r="B59" s="138"/>
      <c r="C59" s="138"/>
      <c r="D59" s="138"/>
      <c r="E59" s="138"/>
      <c r="F59" s="138"/>
      <c r="G59" s="138"/>
      <c r="H59" s="138"/>
      <c r="I59" s="138"/>
      <c r="J59" s="138"/>
      <c r="K59" s="138"/>
      <c r="L59" s="138"/>
      <c r="M59" s="138"/>
    </row>
    <row r="60" spans="2:16" ht="12" customHeight="1" x14ac:dyDescent="0.2">
      <c r="B60" s="212" t="s">
        <v>28</v>
      </c>
      <c r="C60" s="213"/>
      <c r="D60" s="214"/>
      <c r="E60" s="138"/>
      <c r="F60" s="221" t="s">
        <v>38</v>
      </c>
      <c r="G60" s="222"/>
      <c r="H60" s="222"/>
      <c r="I60" s="222"/>
      <c r="J60" s="222"/>
      <c r="K60" s="222"/>
      <c r="L60" s="222"/>
      <c r="M60" s="222"/>
      <c r="N60" s="222"/>
      <c r="O60" s="222"/>
      <c r="P60" s="223"/>
    </row>
    <row r="61" spans="2:16" ht="12" customHeight="1" x14ac:dyDescent="0.2">
      <c r="B61" s="215"/>
      <c r="C61" s="216"/>
      <c r="D61" s="217"/>
      <c r="E61" s="138"/>
      <c r="F61" s="224"/>
      <c r="G61" s="225"/>
      <c r="H61" s="225"/>
      <c r="I61" s="225"/>
      <c r="J61" s="225"/>
      <c r="K61" s="225"/>
      <c r="L61" s="225"/>
      <c r="M61" s="225"/>
      <c r="N61" s="225"/>
      <c r="O61" s="225"/>
      <c r="P61" s="226"/>
    </row>
    <row r="62" spans="2:16" ht="12" customHeight="1" x14ac:dyDescent="0.2">
      <c r="B62" s="215"/>
      <c r="C62" s="216"/>
      <c r="D62" s="217"/>
      <c r="E62" s="138"/>
      <c r="F62" s="224"/>
      <c r="G62" s="225"/>
      <c r="H62" s="225"/>
      <c r="I62" s="225"/>
      <c r="J62" s="225"/>
      <c r="K62" s="225"/>
      <c r="L62" s="225"/>
      <c r="M62" s="225"/>
      <c r="N62" s="225"/>
      <c r="O62" s="225"/>
      <c r="P62" s="226"/>
    </row>
    <row r="63" spans="2:16" ht="12" customHeight="1" x14ac:dyDescent="0.2">
      <c r="B63" s="215"/>
      <c r="C63" s="216"/>
      <c r="D63" s="217"/>
      <c r="E63" s="138"/>
      <c r="F63" s="224"/>
      <c r="G63" s="225"/>
      <c r="H63" s="225"/>
      <c r="I63" s="225"/>
      <c r="J63" s="225"/>
      <c r="K63" s="225"/>
      <c r="L63" s="225"/>
      <c r="M63" s="225"/>
      <c r="N63" s="225"/>
      <c r="O63" s="225"/>
      <c r="P63" s="226"/>
    </row>
    <row r="64" spans="2:16" ht="12" customHeight="1" x14ac:dyDescent="0.2">
      <c r="B64" s="215"/>
      <c r="C64" s="216"/>
      <c r="D64" s="217"/>
      <c r="E64" s="138"/>
      <c r="F64" s="224"/>
      <c r="G64" s="225"/>
      <c r="H64" s="225"/>
      <c r="I64" s="225"/>
      <c r="J64" s="225"/>
      <c r="K64" s="225"/>
      <c r="L64" s="225"/>
      <c r="M64" s="225"/>
      <c r="N64" s="225"/>
      <c r="O64" s="225"/>
      <c r="P64" s="226"/>
    </row>
    <row r="65" spans="2:16" ht="12" customHeight="1" x14ac:dyDescent="0.2">
      <c r="B65" s="215"/>
      <c r="C65" s="216"/>
      <c r="D65" s="217"/>
      <c r="E65" s="138"/>
      <c r="F65" s="224"/>
      <c r="G65" s="225"/>
      <c r="H65" s="225"/>
      <c r="I65" s="225"/>
      <c r="J65" s="225"/>
      <c r="K65" s="225"/>
      <c r="L65" s="225"/>
      <c r="M65" s="225"/>
      <c r="N65" s="225"/>
      <c r="O65" s="225"/>
      <c r="P65" s="226"/>
    </row>
    <row r="66" spans="2:16" ht="12" customHeight="1" x14ac:dyDescent="0.2">
      <c r="B66" s="215"/>
      <c r="C66" s="216"/>
      <c r="D66" s="217"/>
      <c r="E66" s="138"/>
      <c r="F66" s="224"/>
      <c r="G66" s="225"/>
      <c r="H66" s="225"/>
      <c r="I66" s="225"/>
      <c r="J66" s="225"/>
      <c r="K66" s="225"/>
      <c r="L66" s="225"/>
      <c r="M66" s="225"/>
      <c r="N66" s="225"/>
      <c r="O66" s="225"/>
      <c r="P66" s="226"/>
    </row>
    <row r="67" spans="2:16" ht="12" customHeight="1" x14ac:dyDescent="0.2">
      <c r="B67" s="218"/>
      <c r="C67" s="219"/>
      <c r="D67" s="220"/>
      <c r="E67" s="138"/>
      <c r="F67" s="227"/>
      <c r="G67" s="228"/>
      <c r="H67" s="228"/>
      <c r="I67" s="228"/>
      <c r="J67" s="228"/>
      <c r="K67" s="228"/>
      <c r="L67" s="228"/>
      <c r="M67" s="228"/>
      <c r="N67" s="228"/>
      <c r="O67" s="228"/>
      <c r="P67" s="229"/>
    </row>
    <row r="68" spans="2:16" ht="9" customHeight="1" x14ac:dyDescent="0.2">
      <c r="B68" s="138"/>
      <c r="C68" s="138"/>
      <c r="D68" s="138"/>
      <c r="E68" s="138"/>
      <c r="F68" s="138"/>
      <c r="G68" s="138"/>
      <c r="H68" s="138"/>
      <c r="I68" s="138"/>
      <c r="J68" s="138"/>
      <c r="K68" s="138"/>
      <c r="L68" s="138"/>
      <c r="M68" s="138"/>
    </row>
    <row r="69" spans="2:16" ht="24" customHeight="1" x14ac:dyDescent="0.2">
      <c r="B69" s="202" t="s">
        <v>32</v>
      </c>
      <c r="C69" s="203"/>
      <c r="D69" s="203"/>
      <c r="E69" s="203"/>
      <c r="F69" s="203"/>
      <c r="G69" s="203"/>
      <c r="H69" s="203"/>
      <c r="I69" s="203"/>
      <c r="J69" s="203"/>
      <c r="K69" s="203"/>
      <c r="L69" s="203"/>
      <c r="M69" s="203"/>
      <c r="N69" s="203"/>
      <c r="O69" s="203"/>
      <c r="P69" s="203"/>
    </row>
    <row r="70" spans="2:16" ht="6" customHeight="1" x14ac:dyDescent="0.2">
      <c r="B70" s="138"/>
      <c r="C70" s="138"/>
      <c r="D70" s="138"/>
      <c r="E70" s="138"/>
      <c r="F70" s="138"/>
      <c r="G70" s="138"/>
      <c r="H70" s="138"/>
      <c r="I70" s="138"/>
      <c r="J70" s="138"/>
      <c r="K70" s="138"/>
      <c r="L70" s="138"/>
      <c r="M70" s="138"/>
    </row>
    <row r="71" spans="2:16" ht="14.25" customHeight="1" x14ac:dyDescent="0.2">
      <c r="B71" s="204" t="s">
        <v>33</v>
      </c>
      <c r="C71" s="205"/>
      <c r="D71" s="205"/>
      <c r="E71" s="205"/>
      <c r="F71" s="205"/>
      <c r="G71" s="206"/>
      <c r="H71" s="207"/>
      <c r="I71" s="208"/>
      <c r="J71" s="209"/>
      <c r="L71" s="28"/>
      <c r="M71" s="28"/>
    </row>
    <row r="72" spans="2:16" ht="3.75" customHeight="1" x14ac:dyDescent="0.2">
      <c r="B72" s="138"/>
      <c r="C72" s="138"/>
      <c r="D72" s="138"/>
      <c r="E72" s="138"/>
      <c r="F72" s="138"/>
      <c r="G72" s="138"/>
      <c r="H72" s="138"/>
      <c r="I72" s="138"/>
      <c r="J72" s="138"/>
      <c r="K72" s="138"/>
      <c r="L72" s="28"/>
      <c r="M72" s="28"/>
    </row>
    <row r="73" spans="2:16" ht="14.25" customHeight="1" x14ac:dyDescent="0.2">
      <c r="B73" s="204" t="s">
        <v>34</v>
      </c>
      <c r="C73" s="205"/>
      <c r="D73" s="205"/>
      <c r="E73" s="205"/>
      <c r="F73" s="205"/>
      <c r="G73" s="206"/>
      <c r="H73" s="207"/>
      <c r="I73" s="208"/>
      <c r="J73" s="209"/>
      <c r="L73" s="28"/>
      <c r="M73" s="28"/>
    </row>
    <row r="74" spans="2:16" ht="3.75" customHeight="1" x14ac:dyDescent="0.2">
      <c r="B74" s="138"/>
      <c r="C74" s="138"/>
      <c r="D74" s="138"/>
      <c r="E74" s="138"/>
      <c r="F74" s="138"/>
      <c r="G74" s="138"/>
      <c r="H74" s="138"/>
      <c r="I74" s="138"/>
      <c r="J74" s="138"/>
      <c r="K74" s="138"/>
      <c r="L74" s="28"/>
      <c r="M74" s="28"/>
    </row>
    <row r="75" spans="2:16" ht="14.25" customHeight="1" x14ac:dyDescent="0.2">
      <c r="B75" s="204" t="s">
        <v>35</v>
      </c>
      <c r="C75" s="205"/>
      <c r="D75" s="205"/>
      <c r="E75" s="205"/>
      <c r="F75" s="205"/>
      <c r="G75" s="206"/>
      <c r="H75" s="207"/>
      <c r="I75" s="208"/>
      <c r="J75" s="209"/>
      <c r="L75" s="28"/>
      <c r="M75" s="28"/>
    </row>
    <row r="76" spans="2:16" ht="3.75" customHeight="1" x14ac:dyDescent="0.2">
      <c r="B76" s="138"/>
      <c r="C76" s="138"/>
      <c r="D76" s="138"/>
      <c r="E76" s="138"/>
      <c r="F76" s="138"/>
      <c r="G76" s="138"/>
      <c r="H76" s="138"/>
      <c r="I76" s="138"/>
      <c r="J76" s="138"/>
      <c r="K76" s="138"/>
      <c r="L76" s="138"/>
      <c r="M76" s="138"/>
    </row>
    <row r="77" spans="2:16" ht="8.25" customHeight="1" x14ac:dyDescent="0.2">
      <c r="B77" s="138"/>
      <c r="C77" s="138"/>
      <c r="D77" s="138"/>
      <c r="E77" s="138"/>
      <c r="F77" s="138"/>
      <c r="G77" s="138"/>
      <c r="H77" s="138"/>
      <c r="I77" s="138"/>
      <c r="J77" s="138"/>
      <c r="K77" s="138"/>
      <c r="L77" s="138"/>
      <c r="M77" s="138"/>
    </row>
    <row r="78" spans="2:16" ht="20.25" x14ac:dyDescent="0.2">
      <c r="B78" s="202" t="s">
        <v>52</v>
      </c>
      <c r="C78" s="203"/>
      <c r="D78" s="203"/>
      <c r="E78" s="203"/>
      <c r="F78" s="203"/>
      <c r="G78" s="203"/>
      <c r="H78" s="203"/>
      <c r="I78" s="203"/>
      <c r="J78" s="203"/>
      <c r="K78" s="203"/>
      <c r="L78" s="203"/>
      <c r="M78" s="203"/>
      <c r="N78" s="203"/>
      <c r="O78" s="203"/>
      <c r="P78" s="203"/>
    </row>
    <row r="79" spans="2:16" ht="8.25" customHeight="1" x14ac:dyDescent="0.2">
      <c r="B79" s="138"/>
      <c r="C79" s="138"/>
      <c r="D79" s="138"/>
      <c r="E79" s="138"/>
      <c r="F79" s="138"/>
      <c r="G79" s="138"/>
      <c r="H79" s="138"/>
      <c r="I79" s="138"/>
      <c r="J79" s="138"/>
      <c r="K79" s="138"/>
      <c r="L79" s="138"/>
      <c r="M79" s="138"/>
    </row>
    <row r="80" spans="2:16" ht="18" customHeight="1" thickBot="1" x14ac:dyDescent="0.25">
      <c r="B80" s="138"/>
      <c r="C80" s="138"/>
      <c r="D80" s="138"/>
      <c r="F80" s="22" t="s">
        <v>37</v>
      </c>
      <c r="G80" s="22"/>
      <c r="H80" s="22" t="s">
        <v>23</v>
      </c>
      <c r="I80" s="22"/>
      <c r="J80" s="22" t="s">
        <v>24</v>
      </c>
      <c r="K80" s="22"/>
      <c r="L80" s="22" t="s">
        <v>41</v>
      </c>
      <c r="M80" s="22"/>
    </row>
    <row r="81" spans="1:21" x14ac:dyDescent="0.2">
      <c r="B81" s="210" t="s">
        <v>49</v>
      </c>
      <c r="C81" s="211"/>
      <c r="D81" s="211"/>
      <c r="F81" s="25" t="s">
        <v>50</v>
      </c>
      <c r="G81" s="138"/>
      <c r="H81" s="25" t="s">
        <v>50</v>
      </c>
      <c r="I81" s="138"/>
      <c r="J81" s="25" t="s">
        <v>50</v>
      </c>
      <c r="K81" s="138"/>
      <c r="L81" s="25" t="s">
        <v>50</v>
      </c>
      <c r="M81" s="138"/>
    </row>
    <row r="82" spans="1:21" ht="15" x14ac:dyDescent="0.25">
      <c r="B82" s="195" t="s">
        <v>44</v>
      </c>
      <c r="C82" s="196"/>
      <c r="D82" s="197"/>
      <c r="F82" s="23">
        <v>18</v>
      </c>
      <c r="G82" s="138"/>
      <c r="H82" s="23">
        <v>6</v>
      </c>
      <c r="I82" s="138"/>
      <c r="J82" s="23">
        <v>3</v>
      </c>
      <c r="K82" s="138"/>
      <c r="L82" s="23">
        <v>3</v>
      </c>
      <c r="M82" s="138"/>
    </row>
    <row r="83" spans="1:21" ht="15" x14ac:dyDescent="0.25">
      <c r="B83" s="195" t="s">
        <v>45</v>
      </c>
      <c r="C83" s="196"/>
      <c r="D83" s="197"/>
      <c r="F83" s="23">
        <v>18</v>
      </c>
      <c r="G83" s="138"/>
      <c r="H83" s="23">
        <v>6</v>
      </c>
      <c r="I83" s="138"/>
      <c r="J83" s="23">
        <v>4</v>
      </c>
      <c r="K83" s="138"/>
      <c r="L83" s="23">
        <v>3</v>
      </c>
      <c r="M83" s="138"/>
    </row>
    <row r="84" spans="1:21" ht="15" x14ac:dyDescent="0.25">
      <c r="B84" s="285" t="s">
        <v>46</v>
      </c>
      <c r="C84" s="286"/>
      <c r="D84" s="287"/>
      <c r="F84" s="283"/>
      <c r="G84" s="284"/>
      <c r="H84" s="283"/>
      <c r="I84" s="284"/>
      <c r="J84" s="283"/>
      <c r="K84" s="284"/>
      <c r="L84" s="283"/>
      <c r="M84" s="138"/>
    </row>
    <row r="85" spans="1:21" ht="15" x14ac:dyDescent="0.25">
      <c r="B85" s="195" t="s">
        <v>47</v>
      </c>
      <c r="C85" s="196"/>
      <c r="D85" s="197"/>
      <c r="F85" s="23">
        <v>19</v>
      </c>
      <c r="G85" s="138"/>
      <c r="H85" s="23">
        <v>12</v>
      </c>
      <c r="I85" s="138"/>
      <c r="J85" s="23">
        <v>6</v>
      </c>
      <c r="K85" s="138"/>
      <c r="L85" s="23">
        <v>4</v>
      </c>
      <c r="M85" s="138"/>
      <c r="T85" s="42"/>
      <c r="U85" s="42"/>
    </row>
    <row r="86" spans="1:21" ht="15.75" thickBot="1" x14ac:dyDescent="0.3">
      <c r="B86" s="198" t="s">
        <v>48</v>
      </c>
      <c r="C86" s="199"/>
      <c r="D86" s="200"/>
      <c r="F86" s="24">
        <v>12</v>
      </c>
      <c r="G86" s="138"/>
      <c r="H86" s="24">
        <v>2</v>
      </c>
      <c r="I86" s="138"/>
      <c r="J86" s="24">
        <v>1</v>
      </c>
      <c r="K86" s="138"/>
      <c r="L86" s="24">
        <v>1</v>
      </c>
      <c r="M86" s="138"/>
      <c r="T86" s="42"/>
      <c r="U86" s="42"/>
    </row>
    <row r="87" spans="1:21" x14ac:dyDescent="0.2">
      <c r="B87" s="9"/>
      <c r="C87" s="9"/>
      <c r="D87" s="26" t="s">
        <v>51</v>
      </c>
      <c r="F87" s="10">
        <f>SUM(F82:F86)</f>
        <v>67</v>
      </c>
      <c r="G87" s="2"/>
      <c r="H87" s="10">
        <f>SUM(H82:H86)</f>
        <v>26</v>
      </c>
      <c r="I87" s="2"/>
      <c r="J87" s="10">
        <f>SUM(J82:J86)</f>
        <v>14</v>
      </c>
      <c r="K87" s="2"/>
      <c r="L87" s="10">
        <f>SUM(L82:L86)</f>
        <v>11</v>
      </c>
      <c r="M87" s="2"/>
    </row>
    <row r="88" spans="1:21" ht="3.75" customHeight="1" x14ac:dyDescent="0.2">
      <c r="B88" s="9"/>
      <c r="C88" s="9"/>
      <c r="D88" s="26"/>
      <c r="F88" s="10"/>
      <c r="G88" s="2"/>
      <c r="H88" s="10"/>
      <c r="I88" s="2"/>
      <c r="J88" s="10"/>
      <c r="K88" s="2"/>
      <c r="L88" s="10"/>
      <c r="M88" s="2"/>
    </row>
    <row r="89" spans="1:21" ht="14.25" customHeight="1" x14ac:dyDescent="0.2">
      <c r="A89" s="43" t="s">
        <v>95</v>
      </c>
      <c r="B89" s="201" t="s">
        <v>113</v>
      </c>
      <c r="C89" s="201"/>
      <c r="D89" s="201"/>
      <c r="E89" s="201"/>
      <c r="F89" s="201"/>
      <c r="G89" s="201"/>
      <c r="H89" s="201"/>
      <c r="I89" s="201"/>
      <c r="J89" s="201"/>
      <c r="K89" s="201"/>
      <c r="L89" s="201"/>
      <c r="M89" s="201"/>
      <c r="N89" s="201"/>
      <c r="O89" s="201"/>
      <c r="P89" s="201"/>
    </row>
    <row r="90" spans="1:21" x14ac:dyDescent="0.2">
      <c r="B90" s="138"/>
      <c r="C90" s="138"/>
      <c r="D90" s="138"/>
      <c r="E90" s="138"/>
      <c r="F90" s="138"/>
      <c r="G90" s="138"/>
      <c r="H90" s="138"/>
      <c r="I90" s="138"/>
      <c r="J90" s="138"/>
      <c r="K90" s="138"/>
      <c r="L90" s="138"/>
      <c r="M90" s="138"/>
    </row>
    <row r="91" spans="1:21" ht="24" customHeight="1" x14ac:dyDescent="0.2">
      <c r="B91" s="202" t="s">
        <v>42</v>
      </c>
      <c r="C91" s="203"/>
      <c r="D91" s="203"/>
      <c r="E91" s="203"/>
      <c r="F91" s="203"/>
      <c r="G91" s="203"/>
      <c r="H91" s="203"/>
      <c r="I91" s="203"/>
      <c r="J91" s="203"/>
      <c r="K91" s="203"/>
      <c r="L91" s="203"/>
      <c r="M91" s="203"/>
      <c r="N91" s="203"/>
      <c r="O91" s="203"/>
      <c r="P91" s="203"/>
    </row>
    <row r="92" spans="1:21" ht="3.75" customHeight="1" x14ac:dyDescent="0.2">
      <c r="B92" s="2"/>
      <c r="C92" s="2"/>
      <c r="D92" s="2"/>
      <c r="E92" s="2"/>
      <c r="F92" s="2"/>
      <c r="G92" s="2"/>
      <c r="H92" s="2"/>
      <c r="I92" s="2"/>
      <c r="J92" s="2"/>
      <c r="K92" s="2"/>
      <c r="L92" s="2"/>
      <c r="M92" s="2"/>
    </row>
    <row r="93" spans="1:21" ht="14.25" customHeight="1" x14ac:dyDescent="0.2">
      <c r="B93" s="191" t="s">
        <v>37</v>
      </c>
      <c r="C93" s="192"/>
      <c r="D93" s="192"/>
      <c r="E93" s="192"/>
      <c r="F93" s="192"/>
      <c r="G93" s="192"/>
      <c r="H93" s="192"/>
      <c r="I93" s="192"/>
      <c r="K93" s="192" t="s">
        <v>7</v>
      </c>
      <c r="L93" s="193"/>
      <c r="M93" s="29" t="s">
        <v>19</v>
      </c>
      <c r="N93" s="194" t="s">
        <v>19</v>
      </c>
      <c r="O93" s="194"/>
      <c r="P93" s="194"/>
    </row>
    <row r="94" spans="1:21" ht="3.75" customHeight="1" x14ac:dyDescent="0.2">
      <c r="B94" s="9"/>
      <c r="C94" s="9"/>
      <c r="D94" s="9"/>
      <c r="E94" s="9"/>
      <c r="F94" s="9"/>
      <c r="G94" s="8"/>
      <c r="I94" s="9"/>
      <c r="K94" s="9"/>
      <c r="L94" s="9"/>
      <c r="M94" s="9"/>
    </row>
    <row r="95" spans="1:21" ht="15" customHeight="1" x14ac:dyDescent="0.2">
      <c r="B95" s="178" t="s">
        <v>43</v>
      </c>
      <c r="C95" s="179"/>
      <c r="D95" s="179"/>
      <c r="E95" s="179"/>
      <c r="F95" s="179"/>
      <c r="G95" s="179"/>
      <c r="H95" s="179"/>
      <c r="I95" s="180"/>
      <c r="K95" s="181" t="s">
        <v>18</v>
      </c>
      <c r="L95" s="182"/>
      <c r="M95" s="30"/>
      <c r="N95" s="183"/>
      <c r="O95" s="184"/>
      <c r="P95" s="185"/>
    </row>
    <row r="96" spans="1:21" ht="6.75" customHeight="1" x14ac:dyDescent="0.2">
      <c r="B96" s="2"/>
      <c r="C96" s="2"/>
      <c r="D96" s="2"/>
      <c r="E96" s="2"/>
      <c r="F96" s="2"/>
      <c r="G96" s="2"/>
      <c r="H96" s="2"/>
      <c r="I96" s="2"/>
      <c r="J96" s="2"/>
      <c r="K96" s="2"/>
      <c r="L96" s="2"/>
      <c r="M96" s="2"/>
    </row>
    <row r="97" spans="2:16" ht="3.75" customHeight="1" x14ac:dyDescent="0.2">
      <c r="B97" s="2"/>
      <c r="C97" s="2"/>
      <c r="D97" s="2"/>
      <c r="E97" s="2"/>
      <c r="F97" s="2"/>
      <c r="G97" s="2"/>
      <c r="H97" s="2"/>
      <c r="I97" s="2"/>
      <c r="J97" s="2"/>
      <c r="K97" s="2"/>
      <c r="L97" s="2"/>
      <c r="M97" s="2"/>
    </row>
    <row r="98" spans="2:16" ht="14.25" customHeight="1" x14ac:dyDescent="0.2">
      <c r="B98" s="191" t="s">
        <v>23</v>
      </c>
      <c r="C98" s="192"/>
      <c r="D98" s="192"/>
      <c r="E98" s="192"/>
      <c r="F98" s="192"/>
      <c r="G98" s="192"/>
      <c r="H98" s="192"/>
      <c r="I98" s="192"/>
      <c r="J98" s="29" t="s">
        <v>19</v>
      </c>
      <c r="K98" s="192" t="s">
        <v>7</v>
      </c>
      <c r="L98" s="193"/>
      <c r="M98" s="29"/>
      <c r="N98" s="194" t="s">
        <v>19</v>
      </c>
      <c r="O98" s="194"/>
      <c r="P98" s="194"/>
    </row>
    <row r="99" spans="2:16" ht="3.75" customHeight="1" x14ac:dyDescent="0.2">
      <c r="B99" s="9"/>
      <c r="C99" s="9"/>
      <c r="D99" s="9"/>
      <c r="E99" s="9"/>
      <c r="F99" s="9"/>
      <c r="G99" s="8"/>
      <c r="I99" s="9"/>
      <c r="J99" s="139"/>
      <c r="K99" s="139"/>
      <c r="L99" s="9"/>
      <c r="M99" s="139"/>
    </row>
    <row r="100" spans="2:16" ht="15" customHeight="1" x14ac:dyDescent="0.2">
      <c r="B100" s="178" t="s">
        <v>43</v>
      </c>
      <c r="C100" s="179"/>
      <c r="D100" s="179"/>
      <c r="E100" s="179"/>
      <c r="F100" s="179"/>
      <c r="G100" s="179"/>
      <c r="H100" s="179"/>
      <c r="I100" s="180"/>
      <c r="J100" s="35"/>
      <c r="K100" s="181" t="s">
        <v>18</v>
      </c>
      <c r="L100" s="182"/>
      <c r="M100" s="35"/>
      <c r="N100" s="183"/>
      <c r="O100" s="184"/>
      <c r="P100" s="185"/>
    </row>
    <row r="101" spans="2:16" ht="3.75" customHeight="1" x14ac:dyDescent="0.2">
      <c r="B101" s="9"/>
      <c r="C101" s="9"/>
      <c r="D101" s="9"/>
      <c r="E101" s="9"/>
      <c r="F101" s="8"/>
      <c r="G101" s="8"/>
      <c r="H101" s="10"/>
      <c r="I101" s="9"/>
      <c r="J101" s="139"/>
      <c r="K101" s="139"/>
      <c r="L101" s="139"/>
      <c r="M101" s="139"/>
    </row>
    <row r="102" spans="2:16" ht="3.75" customHeight="1" x14ac:dyDescent="0.2">
      <c r="B102" s="9"/>
      <c r="C102" s="9"/>
      <c r="D102" s="9"/>
      <c r="E102" s="9"/>
      <c r="F102" s="8"/>
      <c r="G102" s="8"/>
      <c r="H102" s="11"/>
      <c r="I102" s="12"/>
      <c r="J102" s="22"/>
      <c r="K102" s="22"/>
      <c r="L102" s="22"/>
      <c r="M102" s="22"/>
    </row>
    <row r="103" spans="2:16" ht="3.75" customHeight="1" x14ac:dyDescent="0.2">
      <c r="B103" s="2"/>
      <c r="C103" s="2"/>
      <c r="D103" s="2"/>
      <c r="E103" s="2"/>
      <c r="F103" s="2"/>
      <c r="G103" s="2"/>
      <c r="H103" s="138"/>
      <c r="I103" s="2"/>
      <c r="J103" s="31"/>
      <c r="K103" s="31"/>
      <c r="L103" s="31"/>
      <c r="M103" s="31"/>
    </row>
    <row r="104" spans="2:16" ht="3.75" customHeight="1" x14ac:dyDescent="0.2">
      <c r="B104" s="2"/>
      <c r="C104" s="2"/>
      <c r="D104" s="2"/>
      <c r="E104" s="2"/>
      <c r="F104" s="2"/>
      <c r="G104" s="2"/>
      <c r="H104" s="138"/>
      <c r="I104" s="2"/>
      <c r="J104" s="31"/>
      <c r="K104" s="31"/>
      <c r="L104" s="31"/>
      <c r="M104" s="31"/>
    </row>
    <row r="105" spans="2:16" ht="14.25" customHeight="1" x14ac:dyDescent="0.2">
      <c r="B105" s="191" t="s">
        <v>24</v>
      </c>
      <c r="C105" s="192"/>
      <c r="D105" s="192"/>
      <c r="E105" s="192"/>
      <c r="F105" s="192"/>
      <c r="G105" s="192"/>
      <c r="H105" s="192"/>
      <c r="I105" s="192"/>
      <c r="J105" s="33" t="s">
        <v>19</v>
      </c>
      <c r="K105" s="192" t="s">
        <v>7</v>
      </c>
      <c r="L105" s="193"/>
      <c r="M105" s="33"/>
      <c r="N105" s="194" t="s">
        <v>19</v>
      </c>
      <c r="O105" s="194"/>
      <c r="P105" s="194"/>
    </row>
    <row r="106" spans="2:16" ht="3.75" customHeight="1" x14ac:dyDescent="0.2">
      <c r="B106" s="9"/>
      <c r="C106" s="9"/>
      <c r="D106" s="9"/>
      <c r="E106" s="9"/>
      <c r="F106" s="9"/>
      <c r="G106" s="8"/>
      <c r="H106" s="139"/>
      <c r="I106" s="9"/>
      <c r="J106" s="32"/>
      <c r="K106" s="32"/>
      <c r="L106" s="9"/>
      <c r="M106" s="32"/>
    </row>
    <row r="107" spans="2:16" ht="15" customHeight="1" x14ac:dyDescent="0.2">
      <c r="B107" s="178" t="s">
        <v>43</v>
      </c>
      <c r="C107" s="179"/>
      <c r="D107" s="179"/>
      <c r="E107" s="179"/>
      <c r="F107" s="179"/>
      <c r="G107" s="179"/>
      <c r="H107" s="179"/>
      <c r="I107" s="180"/>
      <c r="J107" s="34"/>
      <c r="K107" s="181" t="s">
        <v>18</v>
      </c>
      <c r="L107" s="182"/>
      <c r="M107" s="34"/>
      <c r="N107" s="183"/>
      <c r="O107" s="184"/>
      <c r="P107" s="185"/>
    </row>
    <row r="108" spans="2:16" ht="3.75" customHeight="1" x14ac:dyDescent="0.2">
      <c r="B108" s="9"/>
      <c r="C108" s="9"/>
      <c r="D108" s="9"/>
      <c r="E108" s="9"/>
      <c r="F108" s="8"/>
      <c r="G108" s="8"/>
      <c r="H108" s="36"/>
      <c r="I108" s="9"/>
      <c r="J108" s="32"/>
      <c r="K108" s="32"/>
      <c r="L108" s="32"/>
      <c r="M108" s="32"/>
    </row>
    <row r="109" spans="2:16" ht="3.75" customHeight="1" x14ac:dyDescent="0.2">
      <c r="B109" s="9"/>
      <c r="C109" s="9"/>
      <c r="D109" s="9"/>
      <c r="E109" s="9"/>
      <c r="F109" s="8"/>
      <c r="G109" s="8"/>
      <c r="H109" s="36"/>
      <c r="I109" s="9"/>
      <c r="J109" s="32"/>
      <c r="K109" s="32"/>
      <c r="L109" s="32"/>
      <c r="M109" s="32"/>
    </row>
    <row r="110" spans="2:16" ht="3.75" customHeight="1" x14ac:dyDescent="0.2">
      <c r="B110" s="2"/>
      <c r="C110" s="2"/>
      <c r="D110" s="2"/>
      <c r="E110" s="2"/>
      <c r="F110" s="2"/>
      <c r="G110" s="2"/>
      <c r="H110" s="138"/>
      <c r="I110" s="2"/>
      <c r="J110" s="31"/>
      <c r="K110" s="31"/>
      <c r="L110" s="31"/>
      <c r="M110" s="31"/>
    </row>
    <row r="111" spans="2:16" ht="3.75" customHeight="1" x14ac:dyDescent="0.2">
      <c r="B111" s="2"/>
      <c r="C111" s="2"/>
      <c r="D111" s="2"/>
      <c r="E111" s="2"/>
      <c r="F111" s="2"/>
      <c r="G111" s="2"/>
      <c r="H111" s="138"/>
      <c r="I111" s="2"/>
      <c r="J111" s="31"/>
      <c r="K111" s="31"/>
      <c r="L111" s="31"/>
      <c r="M111" s="31"/>
    </row>
    <row r="112" spans="2:16" ht="15" customHeight="1" x14ac:dyDescent="0.2">
      <c r="B112" s="191" t="s">
        <v>41</v>
      </c>
      <c r="C112" s="192"/>
      <c r="D112" s="192"/>
      <c r="E112" s="192"/>
      <c r="F112" s="192"/>
      <c r="G112" s="192"/>
      <c r="H112" s="192"/>
      <c r="I112" s="192"/>
      <c r="J112" s="33" t="s">
        <v>19</v>
      </c>
      <c r="K112" s="192" t="s">
        <v>7</v>
      </c>
      <c r="L112" s="193"/>
      <c r="M112" s="33"/>
      <c r="N112" s="194" t="s">
        <v>19</v>
      </c>
      <c r="O112" s="194"/>
      <c r="P112" s="194"/>
    </row>
    <row r="113" spans="2:17" ht="3.75" customHeight="1" x14ac:dyDescent="0.2">
      <c r="B113" s="9"/>
      <c r="C113" s="9"/>
      <c r="D113" s="9"/>
      <c r="E113" s="9"/>
      <c r="F113" s="9"/>
      <c r="G113" s="8"/>
      <c r="H113" s="139"/>
      <c r="I113" s="9"/>
      <c r="J113" s="32"/>
      <c r="K113" s="32"/>
      <c r="L113" s="9"/>
      <c r="M113" s="32"/>
    </row>
    <row r="114" spans="2:17" ht="15" customHeight="1" x14ac:dyDescent="0.2">
      <c r="B114" s="178" t="s">
        <v>43</v>
      </c>
      <c r="C114" s="179"/>
      <c r="D114" s="179"/>
      <c r="E114" s="179"/>
      <c r="F114" s="179"/>
      <c r="G114" s="179"/>
      <c r="H114" s="179"/>
      <c r="I114" s="180"/>
      <c r="J114" s="34"/>
      <c r="K114" s="181" t="s">
        <v>18</v>
      </c>
      <c r="L114" s="182"/>
      <c r="M114" s="34"/>
      <c r="N114" s="183"/>
      <c r="O114" s="184"/>
      <c r="P114" s="185"/>
      <c r="Q114" s="37"/>
    </row>
    <row r="115" spans="2:17" ht="3.75" customHeight="1" x14ac:dyDescent="0.2">
      <c r="B115" s="9"/>
      <c r="C115" s="9"/>
      <c r="D115" s="9"/>
      <c r="E115" s="9"/>
      <c r="F115" s="8"/>
      <c r="G115" s="8"/>
      <c r="H115" s="10"/>
      <c r="I115" s="9"/>
      <c r="J115" s="9"/>
      <c r="K115" s="9"/>
      <c r="L115" s="9"/>
      <c r="M115" s="9"/>
      <c r="Q115" s="37"/>
    </row>
    <row r="116" spans="2:17" ht="3.75" customHeight="1" x14ac:dyDescent="0.2">
      <c r="B116" s="2"/>
      <c r="C116" s="2"/>
      <c r="D116" s="2"/>
      <c r="E116" s="2"/>
      <c r="F116" s="2"/>
      <c r="G116" s="2"/>
      <c r="H116" s="2"/>
      <c r="I116" s="2"/>
      <c r="J116" s="2"/>
      <c r="K116" s="2"/>
      <c r="L116" s="2"/>
      <c r="M116" s="2"/>
      <c r="Q116" s="38"/>
    </row>
    <row r="117" spans="2:17" ht="3.75" customHeight="1" x14ac:dyDescent="0.2">
      <c r="B117" s="2"/>
      <c r="C117" s="2"/>
      <c r="D117" s="2"/>
      <c r="E117" s="2"/>
      <c r="F117" s="2"/>
      <c r="G117" s="2"/>
      <c r="H117" s="2"/>
      <c r="I117" s="2"/>
      <c r="J117" s="2"/>
      <c r="K117" s="2"/>
      <c r="L117" s="2"/>
      <c r="M117" s="2"/>
      <c r="Q117" s="38"/>
    </row>
    <row r="118" spans="2:17" ht="3.75" customHeight="1" x14ac:dyDescent="0.2">
      <c r="B118" s="9"/>
      <c r="C118" s="9"/>
      <c r="D118" s="9"/>
      <c r="E118" s="9"/>
      <c r="F118" s="8"/>
      <c r="G118" s="8"/>
      <c r="H118" s="11"/>
      <c r="I118" s="9"/>
      <c r="J118" s="9"/>
      <c r="K118" s="9"/>
      <c r="L118" s="9"/>
      <c r="M118" s="9"/>
      <c r="Q118" s="38"/>
    </row>
    <row r="119" spans="2:17" ht="15" customHeight="1" x14ac:dyDescent="0.2">
      <c r="B119" s="186" t="s">
        <v>20</v>
      </c>
      <c r="C119" s="186"/>
      <c r="D119" s="186"/>
      <c r="E119" s="186"/>
      <c r="F119" s="186"/>
      <c r="G119" s="186"/>
      <c r="H119" s="186"/>
      <c r="I119" s="186"/>
      <c r="K119" s="187" t="s">
        <v>18</v>
      </c>
      <c r="L119" s="188"/>
      <c r="N119" s="189">
        <f>SUM(N114+N107+N100+N95)</f>
        <v>0</v>
      </c>
      <c r="O119" s="190"/>
      <c r="P119" s="190"/>
      <c r="Q119" s="39"/>
    </row>
    <row r="120" spans="2:17" ht="3.75" customHeight="1" x14ac:dyDescent="0.2">
      <c r="B120" s="186"/>
      <c r="C120" s="186"/>
      <c r="D120" s="186"/>
      <c r="E120" s="186"/>
      <c r="F120" s="186"/>
      <c r="G120" s="186"/>
      <c r="H120" s="186"/>
      <c r="I120" s="186"/>
      <c r="J120" s="2"/>
      <c r="K120" s="2"/>
      <c r="L120" s="2"/>
      <c r="M120" s="2"/>
      <c r="Q120" s="38"/>
    </row>
    <row r="121" spans="2:17" ht="3.75" customHeight="1" x14ac:dyDescent="0.2">
      <c r="B121" s="2"/>
      <c r="C121" s="2"/>
      <c r="D121" s="2"/>
      <c r="E121" s="2"/>
      <c r="H121" s="5"/>
      <c r="I121" s="2"/>
      <c r="J121" s="2"/>
      <c r="K121" s="2"/>
      <c r="L121" s="2"/>
      <c r="M121" s="2"/>
      <c r="Q121" s="38"/>
    </row>
    <row r="122" spans="2:17" ht="3.75" customHeight="1" x14ac:dyDescent="0.2">
      <c r="B122" s="2"/>
      <c r="C122" s="2"/>
      <c r="D122" s="2"/>
      <c r="E122" s="2"/>
      <c r="H122" s="5"/>
      <c r="I122" s="2"/>
      <c r="J122" s="2"/>
      <c r="K122" s="2"/>
      <c r="L122" s="2"/>
      <c r="M122" s="2"/>
      <c r="Q122" s="38"/>
    </row>
    <row r="123" spans="2:17" ht="14.25" customHeight="1" x14ac:dyDescent="0.2">
      <c r="B123" s="152" t="s">
        <v>25</v>
      </c>
      <c r="C123" s="153"/>
      <c r="D123" s="153"/>
      <c r="E123" s="153"/>
      <c r="F123" s="153"/>
      <c r="G123" s="153"/>
      <c r="H123" s="153"/>
      <c r="I123" s="153"/>
      <c r="K123" s="154" t="s">
        <v>18</v>
      </c>
      <c r="L123" s="155"/>
      <c r="N123" s="160">
        <f>N119*12</f>
        <v>0</v>
      </c>
      <c r="O123" s="161"/>
      <c r="P123" s="162"/>
      <c r="Q123" s="40"/>
    </row>
    <row r="124" spans="2:17" ht="14.25" customHeight="1" x14ac:dyDescent="0.2">
      <c r="B124" s="152"/>
      <c r="C124" s="153"/>
      <c r="D124" s="153"/>
      <c r="E124" s="153"/>
      <c r="F124" s="153"/>
      <c r="G124" s="153"/>
      <c r="H124" s="153"/>
      <c r="I124" s="153"/>
      <c r="K124" s="156"/>
      <c r="L124" s="157"/>
      <c r="N124" s="163"/>
      <c r="O124" s="164"/>
      <c r="P124" s="165"/>
      <c r="Q124" s="40"/>
    </row>
    <row r="125" spans="2:17" ht="14.25" customHeight="1" x14ac:dyDescent="0.2">
      <c r="B125" s="152"/>
      <c r="C125" s="153"/>
      <c r="D125" s="153"/>
      <c r="E125" s="153"/>
      <c r="F125" s="153"/>
      <c r="G125" s="153"/>
      <c r="H125" s="153"/>
      <c r="I125" s="153"/>
      <c r="K125" s="158"/>
      <c r="L125" s="159"/>
      <c r="N125" s="166"/>
      <c r="O125" s="167"/>
      <c r="P125" s="168"/>
      <c r="Q125" s="40"/>
    </row>
    <row r="126" spans="2:17" ht="3.75" customHeight="1" x14ac:dyDescent="0.2">
      <c r="B126" s="2"/>
      <c r="C126" s="2"/>
      <c r="D126" s="2"/>
      <c r="E126" s="2"/>
      <c r="H126" s="5"/>
      <c r="I126" s="2"/>
      <c r="J126" s="2"/>
      <c r="K126" s="2"/>
      <c r="L126" s="2"/>
      <c r="M126" s="2"/>
      <c r="Q126" s="38"/>
    </row>
    <row r="127" spans="2:17" ht="3.75" customHeight="1" x14ac:dyDescent="0.2">
      <c r="B127" s="2"/>
      <c r="C127" s="2"/>
      <c r="D127" s="2"/>
      <c r="E127" s="2"/>
      <c r="H127" s="5"/>
      <c r="I127" s="2"/>
      <c r="J127" s="2"/>
      <c r="K127" s="2"/>
      <c r="L127" s="2"/>
      <c r="M127" s="2"/>
      <c r="Q127" s="38"/>
    </row>
    <row r="128" spans="2:17" ht="3.75" customHeight="1" x14ac:dyDescent="0.2">
      <c r="B128" s="2"/>
      <c r="C128" s="2"/>
      <c r="D128" s="2"/>
      <c r="E128" s="2"/>
      <c r="H128" s="5"/>
      <c r="I128" s="2"/>
      <c r="J128" s="2"/>
      <c r="K128" s="2"/>
      <c r="L128" s="2"/>
      <c r="M128" s="2"/>
      <c r="Q128" s="38"/>
    </row>
    <row r="129" spans="2:17" ht="14.25" customHeight="1" x14ac:dyDescent="0.2">
      <c r="B129" s="169" t="s">
        <v>53</v>
      </c>
      <c r="C129" s="170"/>
      <c r="D129" s="170"/>
      <c r="E129" s="170"/>
      <c r="F129" s="170"/>
      <c r="G129" s="170"/>
      <c r="H129" s="170"/>
      <c r="I129" s="171"/>
      <c r="K129" s="169">
        <f ca="1">TODAY()</f>
        <v>43094</v>
      </c>
      <c r="L129" s="170"/>
      <c r="M129" s="170"/>
      <c r="N129" s="170"/>
      <c r="O129" s="170"/>
      <c r="P129" s="171"/>
      <c r="Q129" s="41"/>
    </row>
    <row r="130" spans="2:17" ht="14.25" customHeight="1" x14ac:dyDescent="0.2">
      <c r="B130" s="172"/>
      <c r="C130" s="173"/>
      <c r="D130" s="173"/>
      <c r="E130" s="173"/>
      <c r="F130" s="173"/>
      <c r="G130" s="173"/>
      <c r="H130" s="173"/>
      <c r="I130" s="174"/>
      <c r="K130" s="172"/>
      <c r="L130" s="173"/>
      <c r="M130" s="173"/>
      <c r="N130" s="173"/>
      <c r="O130" s="173"/>
      <c r="P130" s="174"/>
      <c r="Q130" s="41"/>
    </row>
    <row r="131" spans="2:17" ht="14.25" customHeight="1" x14ac:dyDescent="0.2">
      <c r="B131" s="172"/>
      <c r="C131" s="173"/>
      <c r="D131" s="173"/>
      <c r="E131" s="173"/>
      <c r="F131" s="173"/>
      <c r="G131" s="173"/>
      <c r="H131" s="173"/>
      <c r="I131" s="174"/>
      <c r="K131" s="172"/>
      <c r="L131" s="173"/>
      <c r="M131" s="173"/>
      <c r="N131" s="173"/>
      <c r="O131" s="173"/>
      <c r="P131" s="174"/>
      <c r="Q131" s="41"/>
    </row>
    <row r="132" spans="2:17" ht="14.25" customHeight="1" x14ac:dyDescent="0.2">
      <c r="B132" s="172"/>
      <c r="C132" s="173"/>
      <c r="D132" s="173"/>
      <c r="E132" s="173"/>
      <c r="F132" s="173"/>
      <c r="G132" s="173"/>
      <c r="H132" s="173"/>
      <c r="I132" s="174"/>
      <c r="K132" s="172"/>
      <c r="L132" s="173"/>
      <c r="M132" s="173"/>
      <c r="N132" s="173"/>
      <c r="O132" s="173"/>
      <c r="P132" s="174"/>
      <c r="Q132" s="41"/>
    </row>
    <row r="133" spans="2:17" ht="30" customHeight="1" x14ac:dyDescent="0.2">
      <c r="B133" s="175"/>
      <c r="C133" s="176"/>
      <c r="D133" s="176"/>
      <c r="E133" s="176"/>
      <c r="F133" s="176"/>
      <c r="G133" s="176"/>
      <c r="H133" s="176"/>
      <c r="I133" s="177"/>
      <c r="K133" s="175"/>
      <c r="L133" s="176"/>
      <c r="M133" s="176"/>
      <c r="N133" s="176"/>
      <c r="O133" s="176"/>
      <c r="P133" s="177"/>
      <c r="Q133" s="41"/>
    </row>
    <row r="134" spans="2:17" ht="3.75" customHeight="1" x14ac:dyDescent="0.2">
      <c r="B134" s="9"/>
      <c r="C134" s="9"/>
      <c r="D134" s="9"/>
      <c r="E134" s="9"/>
      <c r="F134" s="8"/>
      <c r="G134" s="8"/>
      <c r="H134" s="11"/>
      <c r="I134" s="9"/>
      <c r="J134" s="9"/>
      <c r="K134" s="9"/>
      <c r="L134" s="9"/>
      <c r="M134" s="9"/>
      <c r="Q134" s="38"/>
    </row>
    <row r="135" spans="2:17" x14ac:dyDescent="0.2">
      <c r="Q135" s="38"/>
    </row>
    <row r="136" spans="2:17" x14ac:dyDescent="0.2">
      <c r="Q136" s="38"/>
    </row>
    <row r="137" spans="2:17" x14ac:dyDescent="0.2">
      <c r="Q137" s="38"/>
    </row>
    <row r="141" spans="2:17" x14ac:dyDescent="0.2">
      <c r="D141" s="3"/>
    </row>
    <row r="142" spans="2:17" x14ac:dyDescent="0.2">
      <c r="D142" s="3"/>
    </row>
    <row r="143" spans="2:17" x14ac:dyDescent="0.2">
      <c r="D143" s="3"/>
    </row>
    <row r="145" spans="4:4" x14ac:dyDescent="0.2">
      <c r="D145" s="3"/>
    </row>
    <row r="146" spans="4:4" x14ac:dyDescent="0.2">
      <c r="D146" s="3"/>
    </row>
    <row r="147" spans="4:4" x14ac:dyDescent="0.2">
      <c r="D147" s="3"/>
    </row>
    <row r="148" spans="4:4" x14ac:dyDescent="0.2">
      <c r="D148" s="3"/>
    </row>
    <row r="154" spans="4:4" x14ac:dyDescent="0.2">
      <c r="D154" s="3"/>
    </row>
    <row r="155" spans="4:4" x14ac:dyDescent="0.2">
      <c r="D155" s="3"/>
    </row>
    <row r="156" spans="4:4" x14ac:dyDescent="0.2">
      <c r="D156" s="3"/>
    </row>
    <row r="157" spans="4:4" x14ac:dyDescent="0.2">
      <c r="D157" s="3"/>
    </row>
    <row r="158" spans="4:4" x14ac:dyDescent="0.2">
      <c r="D158" s="3"/>
    </row>
    <row r="159" spans="4:4" x14ac:dyDescent="0.2">
      <c r="D159" s="3"/>
    </row>
    <row r="160" spans="4:4" x14ac:dyDescent="0.2">
      <c r="D160" s="3"/>
    </row>
    <row r="161" spans="4:4" x14ac:dyDescent="0.2">
      <c r="D161" s="3"/>
    </row>
    <row r="162" spans="4:4" x14ac:dyDescent="0.2">
      <c r="D162" s="3"/>
    </row>
  </sheetData>
  <mergeCells count="93">
    <mergeCell ref="B123:I125"/>
    <mergeCell ref="K123:L125"/>
    <mergeCell ref="N123:P125"/>
    <mergeCell ref="B129:I133"/>
    <mergeCell ref="K129:P133"/>
    <mergeCell ref="B114:I114"/>
    <mergeCell ref="K114:L114"/>
    <mergeCell ref="N114:P114"/>
    <mergeCell ref="B119:I120"/>
    <mergeCell ref="K119:L119"/>
    <mergeCell ref="N119:P119"/>
    <mergeCell ref="B107:I107"/>
    <mergeCell ref="K107:L107"/>
    <mergeCell ref="N107:P107"/>
    <mergeCell ref="B112:I112"/>
    <mergeCell ref="K112:L112"/>
    <mergeCell ref="N112:P112"/>
    <mergeCell ref="B100:I100"/>
    <mergeCell ref="K100:L100"/>
    <mergeCell ref="N100:P100"/>
    <mergeCell ref="B105:I105"/>
    <mergeCell ref="K105:L105"/>
    <mergeCell ref="N105:P105"/>
    <mergeCell ref="B95:I95"/>
    <mergeCell ref="K95:L95"/>
    <mergeCell ref="N95:P95"/>
    <mergeCell ref="B98:I98"/>
    <mergeCell ref="K98:L98"/>
    <mergeCell ref="N98:P98"/>
    <mergeCell ref="B93:I93"/>
    <mergeCell ref="K93:L93"/>
    <mergeCell ref="N93:P93"/>
    <mergeCell ref="B75:G75"/>
    <mergeCell ref="H75:J75"/>
    <mergeCell ref="B78:P78"/>
    <mergeCell ref="B81:D81"/>
    <mergeCell ref="B82:D82"/>
    <mergeCell ref="B83:D83"/>
    <mergeCell ref="B84:D84"/>
    <mergeCell ref="B85:D85"/>
    <mergeCell ref="B86:D86"/>
    <mergeCell ref="B89:P89"/>
    <mergeCell ref="B91:P91"/>
    <mergeCell ref="B69:P69"/>
    <mergeCell ref="B71:G71"/>
    <mergeCell ref="H71:J71"/>
    <mergeCell ref="B73:G73"/>
    <mergeCell ref="H73:J73"/>
    <mergeCell ref="F60:P67"/>
    <mergeCell ref="B39:P39"/>
    <mergeCell ref="B41:M41"/>
    <mergeCell ref="B42:P42"/>
    <mergeCell ref="B46:D46"/>
    <mergeCell ref="B48:D48"/>
    <mergeCell ref="B50:D50"/>
    <mergeCell ref="B52:D52"/>
    <mergeCell ref="B54:D54"/>
    <mergeCell ref="B56:D56"/>
    <mergeCell ref="B58:D58"/>
    <mergeCell ref="B60:D67"/>
    <mergeCell ref="B38:P38"/>
    <mergeCell ref="B21:P21"/>
    <mergeCell ref="B23:M23"/>
    <mergeCell ref="B24:P24"/>
    <mergeCell ref="B25:P26"/>
    <mergeCell ref="B27:P29"/>
    <mergeCell ref="B30:M30"/>
    <mergeCell ref="B31:P31"/>
    <mergeCell ref="B32:P34"/>
    <mergeCell ref="B35:P35"/>
    <mergeCell ref="B36:M36"/>
    <mergeCell ref="B37:P37"/>
    <mergeCell ref="E13:P13"/>
    <mergeCell ref="B14:D14"/>
    <mergeCell ref="E14:P14"/>
    <mergeCell ref="B15:D15"/>
    <mergeCell ref="E15:P15"/>
    <mergeCell ref="B17:P17"/>
    <mergeCell ref="B19:P19"/>
    <mergeCell ref="B9:D9"/>
    <mergeCell ref="E9:P9"/>
    <mergeCell ref="B2:P2"/>
    <mergeCell ref="B4:P4"/>
    <mergeCell ref="B6:P6"/>
    <mergeCell ref="B8:D8"/>
    <mergeCell ref="E8:P8"/>
    <mergeCell ref="B10:D10"/>
    <mergeCell ref="E10:P10"/>
    <mergeCell ref="B11:D11"/>
    <mergeCell ref="E11:P11"/>
    <mergeCell ref="B12:D12"/>
    <mergeCell ref="E12:P12"/>
    <mergeCell ref="B13:D13"/>
  </mergeCells>
  <hyperlinks>
    <hyperlink ref="B89:H89" location="'Otomat Sayıları ve Lokasyon Bil'!A1" display="Mevcut ikmal sayısı 40 adettir. İcmal tablosunda gösterilmiştir. "/>
  </hyperlinks>
  <pageMargins left="0.7" right="0.7" top="0.75" bottom="0.75" header="0.3" footer="0.3"/>
  <pageSetup scale="84" fitToHeight="0" orientation="portrait" horizontalDpi="4294967295" verticalDpi="4294967295" r:id="rId1"/>
  <rowBreaks count="1" manualBreakCount="1">
    <brk id="68"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162"/>
  <sheetViews>
    <sheetView showGridLines="0" zoomScaleNormal="100" zoomScaleSheetLayoutView="100" workbookViewId="0">
      <selection activeCell="B2" sqref="B2:P2"/>
    </sheetView>
  </sheetViews>
  <sheetFormatPr defaultColWidth="9.140625" defaultRowHeight="14.25" x14ac:dyDescent="0.2"/>
  <cols>
    <col min="1" max="4" width="9.140625" style="1"/>
    <col min="5" max="5" width="8.85546875" style="1" customWidth="1"/>
    <col min="6" max="6" width="9.140625" style="1"/>
    <col min="7" max="7" width="2.7109375" style="1" customWidth="1"/>
    <col min="8" max="8" width="9.140625" style="1"/>
    <col min="9" max="9" width="2.7109375" style="1" customWidth="1"/>
    <col min="10" max="10" width="10.140625" style="1" customWidth="1"/>
    <col min="11" max="11" width="2.7109375" style="1" customWidth="1"/>
    <col min="12" max="12" width="9.5703125" style="1" customWidth="1"/>
    <col min="13" max="13" width="3.42578125" style="1" customWidth="1"/>
    <col min="14" max="14" width="9.140625" style="1"/>
    <col min="15" max="15" width="3.42578125" style="1" customWidth="1"/>
    <col min="16" max="16384" width="9.140625" style="1"/>
  </cols>
  <sheetData>
    <row r="2" spans="2:18" ht="30" customHeight="1" x14ac:dyDescent="0.2">
      <c r="B2" s="202" t="s">
        <v>9</v>
      </c>
      <c r="C2" s="203"/>
      <c r="D2" s="203"/>
      <c r="E2" s="203"/>
      <c r="F2" s="203"/>
      <c r="G2" s="203"/>
      <c r="H2" s="203"/>
      <c r="I2" s="203"/>
      <c r="J2" s="203"/>
      <c r="K2" s="203"/>
      <c r="L2" s="203"/>
      <c r="M2" s="203"/>
      <c r="N2" s="203"/>
      <c r="O2" s="203"/>
      <c r="P2" s="203"/>
    </row>
    <row r="3" spans="2:18" ht="3.75" customHeight="1" x14ac:dyDescent="0.2"/>
    <row r="4" spans="2:18" ht="24" customHeight="1" x14ac:dyDescent="0.2">
      <c r="B4" s="202" t="s">
        <v>40</v>
      </c>
      <c r="C4" s="203"/>
      <c r="D4" s="203"/>
      <c r="E4" s="203"/>
      <c r="F4" s="203"/>
      <c r="G4" s="203"/>
      <c r="H4" s="203"/>
      <c r="I4" s="203"/>
      <c r="J4" s="203"/>
      <c r="K4" s="203"/>
      <c r="L4" s="203"/>
      <c r="M4" s="203"/>
      <c r="N4" s="203"/>
      <c r="O4" s="203"/>
      <c r="P4" s="203"/>
    </row>
    <row r="5" spans="2:18" ht="3.75" customHeight="1" x14ac:dyDescent="0.2"/>
    <row r="6" spans="2:18" x14ac:dyDescent="0.2">
      <c r="B6" s="251" t="s">
        <v>0</v>
      </c>
      <c r="C6" s="252"/>
      <c r="D6" s="252"/>
      <c r="E6" s="252"/>
      <c r="F6" s="252"/>
      <c r="G6" s="252"/>
      <c r="H6" s="252"/>
      <c r="I6" s="252"/>
      <c r="J6" s="252"/>
      <c r="K6" s="252"/>
      <c r="L6" s="252"/>
      <c r="M6" s="252"/>
      <c r="N6" s="252"/>
      <c r="O6" s="252"/>
      <c r="P6" s="252"/>
    </row>
    <row r="7" spans="2:18" ht="3.75" customHeight="1" x14ac:dyDescent="0.2">
      <c r="B7" s="2"/>
      <c r="C7" s="2"/>
      <c r="D7" s="2"/>
      <c r="E7" s="2"/>
      <c r="F7" s="2"/>
      <c r="G7" s="2"/>
      <c r="H7" s="2"/>
      <c r="I7" s="2"/>
      <c r="J7" s="2"/>
      <c r="K7" s="2"/>
      <c r="L7" s="2"/>
      <c r="M7" s="2"/>
    </row>
    <row r="8" spans="2:18" x14ac:dyDescent="0.2">
      <c r="B8" s="247" t="s">
        <v>5</v>
      </c>
      <c r="C8" s="247"/>
      <c r="D8" s="247"/>
      <c r="E8" s="248">
        <f>'Teklif Formu 2'!E8:P8</f>
        <v>0</v>
      </c>
      <c r="F8" s="249"/>
      <c r="G8" s="249"/>
      <c r="H8" s="249"/>
      <c r="I8" s="249"/>
      <c r="J8" s="249"/>
      <c r="K8" s="249"/>
      <c r="L8" s="249"/>
      <c r="M8" s="249"/>
      <c r="N8" s="249"/>
      <c r="O8" s="249"/>
      <c r="P8" s="250"/>
    </row>
    <row r="9" spans="2:18" x14ac:dyDescent="0.2">
      <c r="B9" s="253" t="s">
        <v>1</v>
      </c>
      <c r="C9" s="254"/>
      <c r="D9" s="255"/>
      <c r="E9" s="248">
        <f>'Teklif Formu 2'!E9:P9</f>
        <v>0</v>
      </c>
      <c r="F9" s="249"/>
      <c r="G9" s="249"/>
      <c r="H9" s="249"/>
      <c r="I9" s="249"/>
      <c r="J9" s="249"/>
      <c r="K9" s="249"/>
      <c r="L9" s="249"/>
      <c r="M9" s="249"/>
      <c r="N9" s="249"/>
      <c r="O9" s="249"/>
      <c r="P9" s="250"/>
    </row>
    <row r="10" spans="2:18" x14ac:dyDescent="0.2">
      <c r="B10" s="247" t="s">
        <v>2</v>
      </c>
      <c r="C10" s="247"/>
      <c r="D10" s="247"/>
      <c r="E10" s="248">
        <f>'Teklif Formu 2'!E10:P10</f>
        <v>0</v>
      </c>
      <c r="F10" s="249"/>
      <c r="G10" s="249"/>
      <c r="H10" s="249"/>
      <c r="I10" s="249"/>
      <c r="J10" s="249"/>
      <c r="K10" s="249"/>
      <c r="L10" s="249"/>
      <c r="M10" s="249"/>
      <c r="N10" s="249"/>
      <c r="O10" s="249"/>
      <c r="P10" s="250"/>
    </row>
    <row r="11" spans="2:18" x14ac:dyDescent="0.2">
      <c r="B11" s="247" t="s">
        <v>3</v>
      </c>
      <c r="C11" s="247"/>
      <c r="D11" s="247"/>
      <c r="E11" s="248">
        <f>'Teklif Formu 2'!E11:P11</f>
        <v>0</v>
      </c>
      <c r="F11" s="249"/>
      <c r="G11" s="249"/>
      <c r="H11" s="249"/>
      <c r="I11" s="249"/>
      <c r="J11" s="249"/>
      <c r="K11" s="249"/>
      <c r="L11" s="249"/>
      <c r="M11" s="249"/>
      <c r="N11" s="249"/>
      <c r="O11" s="249"/>
      <c r="P11" s="250"/>
    </row>
    <row r="12" spans="2:18" x14ac:dyDescent="0.2">
      <c r="B12" s="247" t="s">
        <v>4</v>
      </c>
      <c r="C12" s="247"/>
      <c r="D12" s="247"/>
      <c r="E12" s="248">
        <f>'Teklif Formu 2'!E12:P12</f>
        <v>0</v>
      </c>
      <c r="F12" s="249"/>
      <c r="G12" s="249"/>
      <c r="H12" s="249"/>
      <c r="I12" s="249"/>
      <c r="J12" s="249"/>
      <c r="K12" s="249"/>
      <c r="L12" s="249"/>
      <c r="M12" s="249"/>
      <c r="N12" s="249"/>
      <c r="O12" s="249"/>
      <c r="P12" s="250"/>
    </row>
    <row r="13" spans="2:18" x14ac:dyDescent="0.2">
      <c r="B13" s="247" t="s">
        <v>27</v>
      </c>
      <c r="C13" s="247"/>
      <c r="D13" s="247"/>
      <c r="E13" s="248">
        <f>'Teklif Formu 2'!E13:P13</f>
        <v>0</v>
      </c>
      <c r="F13" s="249"/>
      <c r="G13" s="249"/>
      <c r="H13" s="249"/>
      <c r="I13" s="249"/>
      <c r="J13" s="249"/>
      <c r="K13" s="249"/>
      <c r="L13" s="249"/>
      <c r="M13" s="249"/>
      <c r="N13" s="249"/>
      <c r="O13" s="249"/>
      <c r="P13" s="250"/>
    </row>
    <row r="14" spans="2:18" x14ac:dyDescent="0.2">
      <c r="B14" s="247" t="s">
        <v>10</v>
      </c>
      <c r="C14" s="247"/>
      <c r="D14" s="247"/>
      <c r="E14" s="248">
        <f>'Teklif Formu 2'!E14:P14</f>
        <v>0</v>
      </c>
      <c r="F14" s="249"/>
      <c r="G14" s="249"/>
      <c r="H14" s="249"/>
      <c r="I14" s="249"/>
      <c r="J14" s="249"/>
      <c r="K14" s="249"/>
      <c r="L14" s="249"/>
      <c r="M14" s="249"/>
      <c r="N14" s="249"/>
      <c r="O14" s="249"/>
      <c r="P14" s="250"/>
    </row>
    <row r="15" spans="2:18" x14ac:dyDescent="0.2">
      <c r="B15" s="247" t="s">
        <v>11</v>
      </c>
      <c r="C15" s="247"/>
      <c r="D15" s="247"/>
      <c r="E15" s="248">
        <f>'Teklif Formu 2'!E15:P15</f>
        <v>0</v>
      </c>
      <c r="F15" s="249"/>
      <c r="G15" s="249"/>
      <c r="H15" s="249"/>
      <c r="I15" s="249"/>
      <c r="J15" s="249"/>
      <c r="K15" s="249"/>
      <c r="L15" s="249"/>
      <c r="M15" s="249"/>
      <c r="N15" s="249"/>
      <c r="O15" s="249"/>
      <c r="P15" s="250"/>
    </row>
    <row r="16" spans="2:18" x14ac:dyDescent="0.2">
      <c r="B16" s="145"/>
      <c r="C16" s="146"/>
      <c r="D16" s="146"/>
      <c r="E16" s="147"/>
      <c r="F16" s="147"/>
      <c r="G16" s="147"/>
      <c r="H16" s="147"/>
      <c r="I16" s="147"/>
      <c r="J16" s="147"/>
      <c r="K16" s="147"/>
      <c r="L16" s="147"/>
      <c r="M16" s="147"/>
      <c r="N16" s="147"/>
      <c r="O16" s="147"/>
      <c r="P16" s="147"/>
      <c r="Q16" s="37"/>
      <c r="R16" s="37"/>
    </row>
    <row r="17" spans="2:16" ht="24" customHeight="1" x14ac:dyDescent="0.2">
      <c r="B17" s="202" t="s">
        <v>107</v>
      </c>
      <c r="C17" s="203"/>
      <c r="D17" s="203"/>
      <c r="E17" s="203"/>
      <c r="F17" s="203"/>
      <c r="G17" s="203"/>
      <c r="H17" s="203"/>
      <c r="I17" s="203"/>
      <c r="J17" s="203"/>
      <c r="K17" s="203"/>
      <c r="L17" s="203"/>
      <c r="M17" s="203"/>
      <c r="N17" s="203"/>
      <c r="O17" s="203"/>
      <c r="P17" s="203"/>
    </row>
    <row r="18" spans="2:16" ht="6.75" customHeight="1" x14ac:dyDescent="0.2">
      <c r="B18" s="2"/>
      <c r="C18" s="2"/>
      <c r="D18" s="2"/>
      <c r="E18" s="2"/>
      <c r="F18" s="2"/>
      <c r="G18" s="2"/>
      <c r="H18" s="2"/>
      <c r="I18" s="2"/>
      <c r="J18" s="2"/>
      <c r="K18" s="2"/>
      <c r="L18" s="2"/>
      <c r="M18" s="2"/>
    </row>
    <row r="19" spans="2:16" ht="41.25" customHeight="1" x14ac:dyDescent="0.2">
      <c r="B19" s="241" t="s">
        <v>114</v>
      </c>
      <c r="C19" s="242"/>
      <c r="D19" s="242"/>
      <c r="E19" s="242"/>
      <c r="F19" s="242"/>
      <c r="G19" s="242"/>
      <c r="H19" s="242"/>
      <c r="I19" s="242"/>
      <c r="J19" s="242"/>
      <c r="K19" s="242"/>
      <c r="L19" s="242"/>
      <c r="M19" s="242"/>
      <c r="N19" s="242"/>
      <c r="O19" s="242"/>
      <c r="P19" s="243"/>
    </row>
    <row r="20" spans="2:16" ht="7.5" customHeight="1" x14ac:dyDescent="0.2">
      <c r="B20" s="2"/>
      <c r="C20" s="2"/>
      <c r="D20" s="2"/>
      <c r="E20" s="2"/>
      <c r="F20" s="2"/>
      <c r="G20" s="2"/>
      <c r="H20" s="2"/>
      <c r="I20" s="2"/>
      <c r="J20" s="2"/>
      <c r="K20" s="2"/>
      <c r="L20" s="2"/>
      <c r="M20" s="2"/>
    </row>
    <row r="21" spans="2:16" ht="24" customHeight="1" x14ac:dyDescent="0.2">
      <c r="B21" s="202" t="s">
        <v>6</v>
      </c>
      <c r="C21" s="203"/>
      <c r="D21" s="203"/>
      <c r="E21" s="203"/>
      <c r="F21" s="203"/>
      <c r="G21" s="203"/>
      <c r="H21" s="203"/>
      <c r="I21" s="203"/>
      <c r="J21" s="203"/>
      <c r="K21" s="203"/>
      <c r="L21" s="203"/>
      <c r="M21" s="203"/>
      <c r="N21" s="203"/>
      <c r="O21" s="203"/>
      <c r="P21" s="203"/>
    </row>
    <row r="22" spans="2:16" ht="3.75" customHeight="1" x14ac:dyDescent="0.2">
      <c r="B22" s="27"/>
      <c r="C22" s="27"/>
      <c r="D22" s="27"/>
      <c r="E22" s="27"/>
      <c r="F22" s="27"/>
      <c r="G22" s="27"/>
      <c r="H22" s="27"/>
      <c r="I22" s="27"/>
      <c r="J22" s="27"/>
      <c r="K22" s="27"/>
      <c r="L22" s="27"/>
      <c r="M22" s="27"/>
    </row>
    <row r="23" spans="2:16" ht="3.75" customHeight="1" x14ac:dyDescent="0.2">
      <c r="B23" s="236"/>
      <c r="C23" s="236"/>
      <c r="D23" s="236"/>
      <c r="E23" s="236"/>
      <c r="F23" s="236"/>
      <c r="G23" s="236"/>
      <c r="H23" s="236"/>
      <c r="I23" s="236"/>
      <c r="J23" s="236"/>
      <c r="K23" s="236"/>
      <c r="L23" s="236"/>
      <c r="M23" s="236"/>
    </row>
    <row r="24" spans="2:16" ht="14.25" customHeight="1" x14ac:dyDescent="0.2">
      <c r="B24" s="244" t="s">
        <v>54</v>
      </c>
      <c r="C24" s="245"/>
      <c r="D24" s="245"/>
      <c r="E24" s="245"/>
      <c r="F24" s="245"/>
      <c r="G24" s="245"/>
      <c r="H24" s="245"/>
      <c r="I24" s="245"/>
      <c r="J24" s="245"/>
      <c r="K24" s="245"/>
      <c r="L24" s="245"/>
      <c r="M24" s="245"/>
      <c r="N24" s="245"/>
      <c r="O24" s="245"/>
      <c r="P24" s="246"/>
    </row>
    <row r="25" spans="2:16" ht="14.25" customHeight="1" x14ac:dyDescent="0.2">
      <c r="B25" s="230" t="s">
        <v>55</v>
      </c>
      <c r="C25" s="231"/>
      <c r="D25" s="231"/>
      <c r="E25" s="231"/>
      <c r="F25" s="231"/>
      <c r="G25" s="231"/>
      <c r="H25" s="231"/>
      <c r="I25" s="231"/>
      <c r="J25" s="231"/>
      <c r="K25" s="231"/>
      <c r="L25" s="231"/>
      <c r="M25" s="231"/>
      <c r="N25" s="231"/>
      <c r="O25" s="231"/>
      <c r="P25" s="232"/>
    </row>
    <row r="26" spans="2:16" x14ac:dyDescent="0.2">
      <c r="B26" s="230"/>
      <c r="C26" s="231"/>
      <c r="D26" s="231"/>
      <c r="E26" s="231"/>
      <c r="F26" s="231"/>
      <c r="G26" s="231"/>
      <c r="H26" s="231"/>
      <c r="I26" s="231"/>
      <c r="J26" s="231"/>
      <c r="K26" s="231"/>
      <c r="L26" s="231"/>
      <c r="M26" s="231"/>
      <c r="N26" s="231"/>
      <c r="O26" s="231"/>
      <c r="P26" s="232"/>
    </row>
    <row r="27" spans="2:16" ht="14.25" customHeight="1" x14ac:dyDescent="0.2">
      <c r="B27" s="230" t="s">
        <v>36</v>
      </c>
      <c r="C27" s="231"/>
      <c r="D27" s="231"/>
      <c r="E27" s="231"/>
      <c r="F27" s="231"/>
      <c r="G27" s="231"/>
      <c r="H27" s="231"/>
      <c r="I27" s="231"/>
      <c r="J27" s="231"/>
      <c r="K27" s="231"/>
      <c r="L27" s="231"/>
      <c r="M27" s="231"/>
      <c r="N27" s="231"/>
      <c r="O27" s="231"/>
      <c r="P27" s="232"/>
    </row>
    <row r="28" spans="2:16" ht="3.75" customHeight="1" x14ac:dyDescent="0.2">
      <c r="B28" s="230"/>
      <c r="C28" s="231"/>
      <c r="D28" s="231"/>
      <c r="E28" s="231"/>
      <c r="F28" s="231"/>
      <c r="G28" s="231"/>
      <c r="H28" s="231"/>
      <c r="I28" s="231"/>
      <c r="J28" s="231"/>
      <c r="K28" s="231"/>
      <c r="L28" s="231"/>
      <c r="M28" s="231"/>
      <c r="N28" s="231"/>
      <c r="O28" s="231"/>
      <c r="P28" s="232"/>
    </row>
    <row r="29" spans="2:16" ht="23.25" customHeight="1" x14ac:dyDescent="0.2">
      <c r="B29" s="230"/>
      <c r="C29" s="231"/>
      <c r="D29" s="231"/>
      <c r="E29" s="231"/>
      <c r="F29" s="231"/>
      <c r="G29" s="231"/>
      <c r="H29" s="231"/>
      <c r="I29" s="231"/>
      <c r="J29" s="231"/>
      <c r="K29" s="231"/>
      <c r="L29" s="231"/>
      <c r="M29" s="231"/>
      <c r="N29" s="231"/>
      <c r="O29" s="231"/>
      <c r="P29" s="232"/>
    </row>
    <row r="30" spans="2:16" ht="2.25" customHeight="1" x14ac:dyDescent="0.2">
      <c r="B30" s="237"/>
      <c r="C30" s="236"/>
      <c r="D30" s="236"/>
      <c r="E30" s="236"/>
      <c r="F30" s="236"/>
      <c r="G30" s="236"/>
      <c r="H30" s="236"/>
      <c r="I30" s="236"/>
      <c r="J30" s="236"/>
      <c r="K30" s="236"/>
      <c r="L30" s="236"/>
      <c r="M30" s="236"/>
      <c r="N30" s="13"/>
      <c r="O30" s="13"/>
      <c r="P30" s="14"/>
    </row>
    <row r="31" spans="2:16" ht="11.25" customHeight="1" x14ac:dyDescent="0.2">
      <c r="B31" s="230" t="s">
        <v>56</v>
      </c>
      <c r="C31" s="231"/>
      <c r="D31" s="231"/>
      <c r="E31" s="231"/>
      <c r="F31" s="231"/>
      <c r="G31" s="231"/>
      <c r="H31" s="231"/>
      <c r="I31" s="231"/>
      <c r="J31" s="231"/>
      <c r="K31" s="231"/>
      <c r="L31" s="231"/>
      <c r="M31" s="231"/>
      <c r="N31" s="231"/>
      <c r="O31" s="231"/>
      <c r="P31" s="232"/>
    </row>
    <row r="32" spans="2:16" ht="14.25" customHeight="1" x14ac:dyDescent="0.2">
      <c r="B32" s="238" t="s">
        <v>106</v>
      </c>
      <c r="C32" s="239"/>
      <c r="D32" s="239"/>
      <c r="E32" s="239"/>
      <c r="F32" s="239"/>
      <c r="G32" s="239"/>
      <c r="H32" s="239"/>
      <c r="I32" s="239"/>
      <c r="J32" s="239"/>
      <c r="K32" s="239"/>
      <c r="L32" s="239"/>
      <c r="M32" s="239"/>
      <c r="N32" s="239"/>
      <c r="O32" s="239"/>
      <c r="P32" s="240"/>
    </row>
    <row r="33" spans="2:16" x14ac:dyDescent="0.2">
      <c r="B33" s="238"/>
      <c r="C33" s="239"/>
      <c r="D33" s="239"/>
      <c r="E33" s="239"/>
      <c r="F33" s="239"/>
      <c r="G33" s="239"/>
      <c r="H33" s="239"/>
      <c r="I33" s="239"/>
      <c r="J33" s="239"/>
      <c r="K33" s="239"/>
      <c r="L33" s="239"/>
      <c r="M33" s="239"/>
      <c r="N33" s="239"/>
      <c r="O33" s="239"/>
      <c r="P33" s="240"/>
    </row>
    <row r="34" spans="2:16" ht="6.75" customHeight="1" x14ac:dyDescent="0.2">
      <c r="B34" s="238"/>
      <c r="C34" s="239"/>
      <c r="D34" s="239"/>
      <c r="E34" s="239"/>
      <c r="F34" s="239"/>
      <c r="G34" s="239"/>
      <c r="H34" s="239"/>
      <c r="I34" s="239"/>
      <c r="J34" s="239"/>
      <c r="K34" s="239"/>
      <c r="L34" s="239"/>
      <c r="M34" s="239"/>
      <c r="N34" s="239"/>
      <c r="O34" s="239"/>
      <c r="P34" s="240"/>
    </row>
    <row r="35" spans="2:16" ht="14.25" customHeight="1" x14ac:dyDescent="0.2">
      <c r="B35" s="230" t="s">
        <v>8</v>
      </c>
      <c r="C35" s="231"/>
      <c r="D35" s="231"/>
      <c r="E35" s="231"/>
      <c r="F35" s="231"/>
      <c r="G35" s="231"/>
      <c r="H35" s="231"/>
      <c r="I35" s="231"/>
      <c r="J35" s="231"/>
      <c r="K35" s="231"/>
      <c r="L35" s="231"/>
      <c r="M35" s="231"/>
      <c r="N35" s="231"/>
      <c r="O35" s="231"/>
      <c r="P35" s="232"/>
    </row>
    <row r="36" spans="2:16" ht="3.75" customHeight="1" x14ac:dyDescent="0.2">
      <c r="B36" s="237"/>
      <c r="C36" s="236"/>
      <c r="D36" s="236"/>
      <c r="E36" s="236"/>
      <c r="F36" s="236"/>
      <c r="G36" s="236"/>
      <c r="H36" s="236"/>
      <c r="I36" s="236"/>
      <c r="J36" s="236"/>
      <c r="K36" s="236"/>
      <c r="L36" s="236"/>
      <c r="M36" s="236"/>
      <c r="N36" s="13"/>
      <c r="O36" s="13"/>
      <c r="P36" s="14"/>
    </row>
    <row r="37" spans="2:16" ht="14.25" customHeight="1" x14ac:dyDescent="0.2">
      <c r="B37" s="230" t="s">
        <v>57</v>
      </c>
      <c r="C37" s="231"/>
      <c r="D37" s="231"/>
      <c r="E37" s="231"/>
      <c r="F37" s="231"/>
      <c r="G37" s="231"/>
      <c r="H37" s="231"/>
      <c r="I37" s="231"/>
      <c r="J37" s="231"/>
      <c r="K37" s="231"/>
      <c r="L37" s="231"/>
      <c r="M37" s="231"/>
      <c r="N37" s="231"/>
      <c r="O37" s="231"/>
      <c r="P37" s="232"/>
    </row>
    <row r="38" spans="2:16" x14ac:dyDescent="0.2">
      <c r="B38" s="230" t="s">
        <v>111</v>
      </c>
      <c r="C38" s="231"/>
      <c r="D38" s="231"/>
      <c r="E38" s="231"/>
      <c r="F38" s="231"/>
      <c r="G38" s="231"/>
      <c r="H38" s="231"/>
      <c r="I38" s="231"/>
      <c r="J38" s="231"/>
      <c r="K38" s="231"/>
      <c r="L38" s="231"/>
      <c r="M38" s="231"/>
      <c r="N38" s="231"/>
      <c r="O38" s="231"/>
      <c r="P38" s="232"/>
    </row>
    <row r="39" spans="2:16" ht="14.25" customHeight="1" x14ac:dyDescent="0.2">
      <c r="B39" s="233" t="s">
        <v>58</v>
      </c>
      <c r="C39" s="234"/>
      <c r="D39" s="234"/>
      <c r="E39" s="234"/>
      <c r="F39" s="234"/>
      <c r="G39" s="234"/>
      <c r="H39" s="234"/>
      <c r="I39" s="234"/>
      <c r="J39" s="234"/>
      <c r="K39" s="234"/>
      <c r="L39" s="234"/>
      <c r="M39" s="234"/>
      <c r="N39" s="234"/>
      <c r="O39" s="234"/>
      <c r="P39" s="235"/>
    </row>
    <row r="40" spans="2:16" ht="3.75" customHeight="1" x14ac:dyDescent="0.2">
      <c r="B40" s="17"/>
      <c r="C40" s="18"/>
      <c r="D40" s="18"/>
      <c r="E40" s="18"/>
      <c r="F40" s="18"/>
      <c r="G40" s="18"/>
      <c r="H40" s="18"/>
      <c r="I40" s="18"/>
      <c r="J40" s="18"/>
      <c r="K40" s="18"/>
      <c r="L40" s="18"/>
      <c r="M40" s="18"/>
      <c r="N40" s="13"/>
      <c r="O40" s="13"/>
      <c r="P40" s="14"/>
    </row>
    <row r="41" spans="2:16" ht="3.75" customHeight="1" x14ac:dyDescent="0.2">
      <c r="B41" s="236"/>
      <c r="C41" s="236"/>
      <c r="D41" s="236"/>
      <c r="E41" s="236"/>
      <c r="F41" s="236"/>
      <c r="G41" s="236"/>
      <c r="H41" s="236"/>
      <c r="I41" s="236"/>
      <c r="J41" s="236"/>
      <c r="K41" s="236"/>
      <c r="L41" s="236"/>
      <c r="M41" s="236"/>
    </row>
    <row r="42" spans="2:16" ht="24" customHeight="1" x14ac:dyDescent="0.2">
      <c r="B42" s="202" t="s">
        <v>12</v>
      </c>
      <c r="C42" s="203"/>
      <c r="D42" s="203"/>
      <c r="E42" s="203"/>
      <c r="F42" s="203"/>
      <c r="G42" s="203"/>
      <c r="H42" s="203"/>
      <c r="I42" s="203"/>
      <c r="J42" s="203"/>
      <c r="K42" s="203"/>
      <c r="L42" s="203"/>
      <c r="M42" s="203"/>
      <c r="N42" s="203"/>
      <c r="O42" s="203"/>
      <c r="P42" s="203"/>
    </row>
    <row r="43" spans="2:16" ht="3.75" customHeight="1" x14ac:dyDescent="0.2">
      <c r="B43" s="4"/>
      <c r="C43" s="4"/>
      <c r="D43" s="4"/>
      <c r="E43" s="4"/>
      <c r="F43" s="4"/>
      <c r="G43" s="4"/>
      <c r="H43" s="4"/>
      <c r="I43" s="4"/>
      <c r="J43" s="4"/>
      <c r="K43" s="4"/>
      <c r="L43" s="4"/>
      <c r="M43" s="4"/>
    </row>
    <row r="44" spans="2:16" x14ac:dyDescent="0.2">
      <c r="B44" s="4"/>
      <c r="C44" s="4"/>
      <c r="D44" s="4"/>
      <c r="E44" s="4"/>
      <c r="F44" s="6" t="s">
        <v>30</v>
      </c>
      <c r="G44" s="4"/>
      <c r="H44" s="6" t="s">
        <v>15</v>
      </c>
      <c r="I44" s="4"/>
      <c r="J44" s="6" t="s">
        <v>14</v>
      </c>
      <c r="K44" s="4"/>
      <c r="L44" s="6" t="s">
        <v>39</v>
      </c>
      <c r="N44" s="6" t="s">
        <v>13</v>
      </c>
    </row>
    <row r="45" spans="2:16" ht="3.75" customHeight="1" x14ac:dyDescent="0.2">
      <c r="B45" s="4"/>
      <c r="C45" s="4"/>
      <c r="D45" s="4"/>
      <c r="E45" s="4"/>
      <c r="F45" s="4"/>
      <c r="G45" s="4"/>
      <c r="H45" s="4"/>
      <c r="I45" s="4"/>
      <c r="J45" s="4"/>
      <c r="K45" s="4"/>
      <c r="L45" s="19"/>
      <c r="N45" s="4"/>
    </row>
    <row r="46" spans="2:16" x14ac:dyDescent="0.2">
      <c r="B46" s="204" t="s">
        <v>26</v>
      </c>
      <c r="C46" s="205"/>
      <c r="D46" s="206"/>
      <c r="E46" s="4"/>
      <c r="F46" s="7">
        <v>5</v>
      </c>
      <c r="G46" s="4"/>
      <c r="H46" s="7">
        <v>1</v>
      </c>
      <c r="I46" s="4"/>
      <c r="J46" s="7">
        <v>0</v>
      </c>
      <c r="K46" s="4"/>
      <c r="L46" s="7">
        <v>0</v>
      </c>
      <c r="N46" s="7">
        <f>SUM(F46:L46)</f>
        <v>6</v>
      </c>
    </row>
    <row r="47" spans="2:16" ht="3.75" customHeight="1" x14ac:dyDescent="0.2">
      <c r="B47" s="4"/>
      <c r="C47" s="4"/>
      <c r="D47" s="4"/>
      <c r="E47" s="4"/>
      <c r="F47" s="4"/>
      <c r="G47" s="4"/>
      <c r="H47" s="4"/>
      <c r="I47" s="4"/>
      <c r="J47" s="4"/>
      <c r="K47" s="4"/>
      <c r="L47" s="19"/>
      <c r="N47" s="7"/>
    </row>
    <row r="48" spans="2:16" x14ac:dyDescent="0.2">
      <c r="B48" s="204" t="s">
        <v>31</v>
      </c>
      <c r="C48" s="205"/>
      <c r="D48" s="206"/>
      <c r="E48" s="4"/>
      <c r="F48" s="7">
        <v>1100</v>
      </c>
      <c r="G48" s="4"/>
      <c r="H48" s="7">
        <v>150</v>
      </c>
      <c r="I48" s="4"/>
      <c r="J48" s="7">
        <v>0</v>
      </c>
      <c r="K48" s="4"/>
      <c r="L48" s="7">
        <v>0</v>
      </c>
      <c r="N48" s="7">
        <f>SUM(F48:L48)</f>
        <v>1250</v>
      </c>
    </row>
    <row r="49" spans="2:16" ht="3.75" customHeight="1" x14ac:dyDescent="0.2">
      <c r="B49" s="4"/>
      <c r="C49" s="4"/>
      <c r="D49" s="4"/>
      <c r="E49" s="4"/>
      <c r="F49" s="4"/>
      <c r="G49" s="4"/>
      <c r="H49" s="4"/>
      <c r="I49" s="4"/>
      <c r="J49" s="4"/>
      <c r="K49" s="4"/>
      <c r="L49" s="19"/>
      <c r="N49" s="7"/>
    </row>
    <row r="50" spans="2:16" x14ac:dyDescent="0.2">
      <c r="B50" s="204" t="s">
        <v>16</v>
      </c>
      <c r="C50" s="205"/>
      <c r="D50" s="206"/>
      <c r="E50" s="4"/>
      <c r="F50" s="21">
        <v>17759</v>
      </c>
      <c r="G50" s="4"/>
      <c r="H50" s="7">
        <v>8126</v>
      </c>
      <c r="I50" s="4"/>
      <c r="J50" s="7">
        <v>2153</v>
      </c>
      <c r="K50" s="4"/>
      <c r="L50" s="7">
        <v>0</v>
      </c>
      <c r="N50" s="7">
        <f>SUM(F50:L50)</f>
        <v>28038</v>
      </c>
    </row>
    <row r="51" spans="2:16" ht="3.75" customHeight="1" x14ac:dyDescent="0.2">
      <c r="B51" s="4"/>
      <c r="C51" s="4"/>
      <c r="D51" s="4"/>
      <c r="E51" s="4"/>
      <c r="F51" s="4"/>
      <c r="G51" s="4"/>
      <c r="H51" s="4"/>
      <c r="I51" s="4"/>
      <c r="J51" s="4"/>
      <c r="K51" s="4"/>
      <c r="L51" s="19"/>
      <c r="N51" s="7"/>
    </row>
    <row r="52" spans="2:16" x14ac:dyDescent="0.2">
      <c r="B52" s="204" t="s">
        <v>17</v>
      </c>
      <c r="C52" s="205"/>
      <c r="D52" s="206"/>
      <c r="E52" s="4"/>
      <c r="F52" s="7">
        <f>1174-21</f>
        <v>1153</v>
      </c>
      <c r="G52" s="4"/>
      <c r="H52" s="7">
        <f>335-21</f>
        <v>314</v>
      </c>
      <c r="I52" s="4"/>
      <c r="J52" s="7">
        <v>309</v>
      </c>
      <c r="K52" s="4"/>
      <c r="L52" s="7">
        <v>42</v>
      </c>
      <c r="N52" s="7">
        <f>SUM(F52:L52)</f>
        <v>1818</v>
      </c>
    </row>
    <row r="53" spans="2:16" ht="3.75" customHeight="1" x14ac:dyDescent="0.2">
      <c r="B53" s="4"/>
      <c r="C53" s="4"/>
      <c r="D53" s="4"/>
      <c r="E53" s="4"/>
      <c r="F53" s="4"/>
      <c r="G53" s="4"/>
      <c r="H53" s="4"/>
      <c r="I53" s="4"/>
      <c r="J53" s="4"/>
      <c r="K53" s="4"/>
      <c r="L53" s="19"/>
      <c r="N53" s="7"/>
    </row>
    <row r="54" spans="2:16" ht="14.25" customHeight="1" x14ac:dyDescent="0.2">
      <c r="B54" s="204" t="s">
        <v>22</v>
      </c>
      <c r="C54" s="205"/>
      <c r="D54" s="206"/>
      <c r="E54" s="4"/>
      <c r="F54" s="7">
        <v>4</v>
      </c>
      <c r="G54" s="4"/>
      <c r="H54" s="7">
        <v>1</v>
      </c>
      <c r="I54" s="4"/>
      <c r="J54" s="7">
        <v>1</v>
      </c>
      <c r="K54" s="4"/>
      <c r="L54" s="7">
        <v>1</v>
      </c>
      <c r="N54" s="7">
        <f>SUM(F54:L54)</f>
        <v>7</v>
      </c>
    </row>
    <row r="55" spans="2:16" ht="3.75" customHeight="1" x14ac:dyDescent="0.2">
      <c r="B55" s="4"/>
      <c r="C55" s="4"/>
      <c r="D55" s="4"/>
      <c r="E55" s="4"/>
      <c r="F55" s="4"/>
      <c r="G55" s="4"/>
      <c r="H55" s="4"/>
      <c r="I55" s="4"/>
      <c r="J55" s="4"/>
      <c r="K55" s="4"/>
      <c r="L55" s="19"/>
      <c r="N55" s="7"/>
    </row>
    <row r="56" spans="2:16" ht="14.25" customHeight="1" x14ac:dyDescent="0.2">
      <c r="B56" s="204" t="s">
        <v>21</v>
      </c>
      <c r="C56" s="205"/>
      <c r="D56" s="206"/>
      <c r="E56" s="4"/>
      <c r="F56" s="7">
        <f>350+420+120+55+50</f>
        <v>995</v>
      </c>
      <c r="G56" s="4"/>
      <c r="H56" s="7">
        <v>1185</v>
      </c>
      <c r="I56" s="4"/>
      <c r="J56" s="7">
        <v>570</v>
      </c>
      <c r="K56" s="4"/>
      <c r="L56" s="7"/>
      <c r="N56" s="7">
        <f>SUM(F56:L56)</f>
        <v>2750</v>
      </c>
    </row>
    <row r="57" spans="2:16" ht="3.75" customHeight="1" x14ac:dyDescent="0.2">
      <c r="B57" s="4"/>
      <c r="C57" s="4"/>
      <c r="D57" s="4"/>
      <c r="E57" s="4"/>
      <c r="F57" s="4"/>
      <c r="G57" s="4"/>
      <c r="H57" s="4"/>
      <c r="I57" s="4"/>
      <c r="J57" s="4"/>
      <c r="K57" s="4"/>
      <c r="L57" s="19"/>
    </row>
    <row r="58" spans="2:16" ht="14.25" customHeight="1" x14ac:dyDescent="0.2">
      <c r="B58" s="204" t="s">
        <v>29</v>
      </c>
      <c r="C58" s="205"/>
      <c r="D58" s="206"/>
      <c r="E58" s="4"/>
      <c r="F58" s="15">
        <v>0.375</v>
      </c>
      <c r="G58" s="4"/>
      <c r="H58" s="15">
        <v>0.35416666666666669</v>
      </c>
      <c r="I58" s="4"/>
      <c r="J58" s="15">
        <v>0.375</v>
      </c>
      <c r="K58" s="4"/>
      <c r="L58" s="15"/>
    </row>
    <row r="59" spans="2:16" ht="3.75" customHeight="1" x14ac:dyDescent="0.2">
      <c r="B59" s="4"/>
      <c r="C59" s="4"/>
      <c r="D59" s="4"/>
      <c r="E59" s="4"/>
      <c r="F59" s="4"/>
      <c r="G59" s="4"/>
      <c r="H59" s="4"/>
      <c r="I59" s="4"/>
      <c r="J59" s="4"/>
      <c r="K59" s="4"/>
      <c r="L59" s="4"/>
      <c r="M59" s="4"/>
    </row>
    <row r="60" spans="2:16" ht="12" customHeight="1" x14ac:dyDescent="0.2">
      <c r="B60" s="212" t="s">
        <v>28</v>
      </c>
      <c r="C60" s="213"/>
      <c r="D60" s="214"/>
      <c r="E60" s="4"/>
      <c r="F60" s="221" t="s">
        <v>38</v>
      </c>
      <c r="G60" s="222"/>
      <c r="H60" s="222"/>
      <c r="I60" s="222"/>
      <c r="J60" s="222"/>
      <c r="K60" s="222"/>
      <c r="L60" s="222"/>
      <c r="M60" s="222"/>
      <c r="N60" s="222"/>
      <c r="O60" s="222"/>
      <c r="P60" s="223"/>
    </row>
    <row r="61" spans="2:16" ht="12" customHeight="1" x14ac:dyDescent="0.2">
      <c r="B61" s="215"/>
      <c r="C61" s="216"/>
      <c r="D61" s="217"/>
      <c r="E61" s="4"/>
      <c r="F61" s="224"/>
      <c r="G61" s="225"/>
      <c r="H61" s="225"/>
      <c r="I61" s="225"/>
      <c r="J61" s="225"/>
      <c r="K61" s="225"/>
      <c r="L61" s="225"/>
      <c r="M61" s="225"/>
      <c r="N61" s="225"/>
      <c r="O61" s="225"/>
      <c r="P61" s="226"/>
    </row>
    <row r="62" spans="2:16" ht="12" customHeight="1" x14ac:dyDescent="0.2">
      <c r="B62" s="215"/>
      <c r="C62" s="216"/>
      <c r="D62" s="217"/>
      <c r="E62" s="4"/>
      <c r="F62" s="224"/>
      <c r="G62" s="225"/>
      <c r="H62" s="225"/>
      <c r="I62" s="225"/>
      <c r="J62" s="225"/>
      <c r="K62" s="225"/>
      <c r="L62" s="225"/>
      <c r="M62" s="225"/>
      <c r="N62" s="225"/>
      <c r="O62" s="225"/>
      <c r="P62" s="226"/>
    </row>
    <row r="63" spans="2:16" ht="12" customHeight="1" x14ac:dyDescent="0.2">
      <c r="B63" s="215"/>
      <c r="C63" s="216"/>
      <c r="D63" s="217"/>
      <c r="E63" s="4"/>
      <c r="F63" s="224"/>
      <c r="G63" s="225"/>
      <c r="H63" s="225"/>
      <c r="I63" s="225"/>
      <c r="J63" s="225"/>
      <c r="K63" s="225"/>
      <c r="L63" s="225"/>
      <c r="M63" s="225"/>
      <c r="N63" s="225"/>
      <c r="O63" s="225"/>
      <c r="P63" s="226"/>
    </row>
    <row r="64" spans="2:16" ht="12" customHeight="1" x14ac:dyDescent="0.2">
      <c r="B64" s="215"/>
      <c r="C64" s="216"/>
      <c r="D64" s="217"/>
      <c r="E64" s="4"/>
      <c r="F64" s="224"/>
      <c r="G64" s="225"/>
      <c r="H64" s="225"/>
      <c r="I64" s="225"/>
      <c r="J64" s="225"/>
      <c r="K64" s="225"/>
      <c r="L64" s="225"/>
      <c r="M64" s="225"/>
      <c r="N64" s="225"/>
      <c r="O64" s="225"/>
      <c r="P64" s="226"/>
    </row>
    <row r="65" spans="2:16" ht="12" customHeight="1" x14ac:dyDescent="0.2">
      <c r="B65" s="215"/>
      <c r="C65" s="216"/>
      <c r="D65" s="217"/>
      <c r="E65" s="4"/>
      <c r="F65" s="224"/>
      <c r="G65" s="225"/>
      <c r="H65" s="225"/>
      <c r="I65" s="225"/>
      <c r="J65" s="225"/>
      <c r="K65" s="225"/>
      <c r="L65" s="225"/>
      <c r="M65" s="225"/>
      <c r="N65" s="225"/>
      <c r="O65" s="225"/>
      <c r="P65" s="226"/>
    </row>
    <row r="66" spans="2:16" ht="12" customHeight="1" x14ac:dyDescent="0.2">
      <c r="B66" s="215"/>
      <c r="C66" s="216"/>
      <c r="D66" s="217"/>
      <c r="E66" s="4"/>
      <c r="F66" s="224"/>
      <c r="G66" s="225"/>
      <c r="H66" s="225"/>
      <c r="I66" s="225"/>
      <c r="J66" s="225"/>
      <c r="K66" s="225"/>
      <c r="L66" s="225"/>
      <c r="M66" s="225"/>
      <c r="N66" s="225"/>
      <c r="O66" s="225"/>
      <c r="P66" s="226"/>
    </row>
    <row r="67" spans="2:16" ht="12" customHeight="1" x14ac:dyDescent="0.2">
      <c r="B67" s="218"/>
      <c r="C67" s="219"/>
      <c r="D67" s="220"/>
      <c r="E67" s="4"/>
      <c r="F67" s="227"/>
      <c r="G67" s="228"/>
      <c r="H67" s="228"/>
      <c r="I67" s="228"/>
      <c r="J67" s="228"/>
      <c r="K67" s="228"/>
      <c r="L67" s="228"/>
      <c r="M67" s="228"/>
      <c r="N67" s="228"/>
      <c r="O67" s="228"/>
      <c r="P67" s="229"/>
    </row>
    <row r="68" spans="2:16" ht="7.5" customHeight="1" x14ac:dyDescent="0.2">
      <c r="B68" s="16"/>
      <c r="C68" s="16"/>
      <c r="D68" s="16"/>
      <c r="E68" s="16"/>
      <c r="F68" s="16"/>
      <c r="G68" s="16"/>
      <c r="H68" s="16"/>
      <c r="I68" s="16"/>
      <c r="J68" s="16"/>
      <c r="K68" s="16"/>
      <c r="L68" s="16"/>
      <c r="M68" s="16"/>
    </row>
    <row r="69" spans="2:16" ht="24" customHeight="1" x14ac:dyDescent="0.2">
      <c r="B69" s="202" t="s">
        <v>32</v>
      </c>
      <c r="C69" s="203"/>
      <c r="D69" s="203"/>
      <c r="E69" s="203"/>
      <c r="F69" s="203"/>
      <c r="G69" s="203"/>
      <c r="H69" s="203"/>
      <c r="I69" s="203"/>
      <c r="J69" s="203"/>
      <c r="K69" s="203"/>
      <c r="L69" s="203"/>
      <c r="M69" s="203"/>
      <c r="N69" s="203"/>
      <c r="O69" s="203"/>
      <c r="P69" s="203"/>
    </row>
    <row r="70" spans="2:16" ht="3.75" customHeight="1" x14ac:dyDescent="0.2">
      <c r="B70" s="16"/>
      <c r="C70" s="16"/>
      <c r="D70" s="16"/>
      <c r="E70" s="16"/>
      <c r="F70" s="16"/>
      <c r="G70" s="16"/>
      <c r="H70" s="16"/>
      <c r="I70" s="16"/>
      <c r="J70" s="16"/>
      <c r="K70" s="16"/>
      <c r="L70" s="16"/>
      <c r="M70" s="16"/>
    </row>
    <row r="71" spans="2:16" ht="14.25" customHeight="1" x14ac:dyDescent="0.2">
      <c r="B71" s="204" t="s">
        <v>33</v>
      </c>
      <c r="C71" s="205"/>
      <c r="D71" s="205"/>
      <c r="E71" s="205"/>
      <c r="F71" s="205"/>
      <c r="G71" s="206"/>
      <c r="H71" s="207">
        <f>'Teklif Formu 2'!H71:J71</f>
        <v>0</v>
      </c>
      <c r="I71" s="208"/>
      <c r="J71" s="209"/>
      <c r="L71" s="28"/>
      <c r="M71" s="28"/>
    </row>
    <row r="72" spans="2:16" ht="3.75" customHeight="1" x14ac:dyDescent="0.2">
      <c r="B72" s="16"/>
      <c r="C72" s="16"/>
      <c r="D72" s="16"/>
      <c r="E72" s="16"/>
      <c r="F72" s="16"/>
      <c r="G72" s="16"/>
      <c r="H72" s="16"/>
      <c r="I72" s="16"/>
      <c r="J72" s="16"/>
      <c r="K72" s="16"/>
      <c r="L72" s="28"/>
      <c r="M72" s="28"/>
    </row>
    <row r="73" spans="2:16" ht="14.25" customHeight="1" x14ac:dyDescent="0.2">
      <c r="B73" s="204" t="s">
        <v>34</v>
      </c>
      <c r="C73" s="205"/>
      <c r="D73" s="205"/>
      <c r="E73" s="205"/>
      <c r="F73" s="205"/>
      <c r="G73" s="206"/>
      <c r="H73" s="207">
        <f>'Teklif Formu 2'!H73:J73</f>
        <v>0</v>
      </c>
      <c r="I73" s="208"/>
      <c r="J73" s="209"/>
      <c r="L73" s="28"/>
      <c r="M73" s="28"/>
    </row>
    <row r="74" spans="2:16" ht="3.75" customHeight="1" x14ac:dyDescent="0.2">
      <c r="B74" s="16"/>
      <c r="C74" s="16"/>
      <c r="D74" s="16"/>
      <c r="E74" s="16"/>
      <c r="F74" s="16"/>
      <c r="G74" s="16"/>
      <c r="H74" s="16"/>
      <c r="I74" s="16"/>
      <c r="J74" s="16"/>
      <c r="K74" s="16"/>
      <c r="L74" s="28"/>
      <c r="M74" s="28"/>
    </row>
    <row r="75" spans="2:16" ht="14.25" customHeight="1" x14ac:dyDescent="0.2">
      <c r="B75" s="204" t="s">
        <v>35</v>
      </c>
      <c r="C75" s="205"/>
      <c r="D75" s="205"/>
      <c r="E75" s="205"/>
      <c r="F75" s="205"/>
      <c r="G75" s="206"/>
      <c r="H75" s="207">
        <f>'Teklif Formu 2'!H75:J75</f>
        <v>0</v>
      </c>
      <c r="I75" s="208"/>
      <c r="J75" s="209"/>
      <c r="L75" s="28"/>
      <c r="M75" s="28"/>
    </row>
    <row r="76" spans="2:16" ht="3.75" customHeight="1" x14ac:dyDescent="0.2">
      <c r="B76" s="16"/>
      <c r="C76" s="16"/>
      <c r="D76" s="16"/>
      <c r="E76" s="16"/>
      <c r="F76" s="16"/>
      <c r="G76" s="16"/>
      <c r="H76" s="16"/>
      <c r="I76" s="16"/>
      <c r="J76" s="16"/>
      <c r="K76" s="16"/>
      <c r="L76" s="16"/>
      <c r="M76" s="16"/>
    </row>
    <row r="77" spans="2:16" ht="8.25" customHeight="1" x14ac:dyDescent="0.2">
      <c r="B77" s="19"/>
      <c r="C77" s="19"/>
      <c r="D77" s="19"/>
      <c r="E77" s="19"/>
      <c r="F77" s="19"/>
      <c r="G77" s="19"/>
      <c r="H77" s="19"/>
      <c r="I77" s="19"/>
      <c r="J77" s="19"/>
      <c r="K77" s="19"/>
      <c r="L77" s="19"/>
      <c r="M77" s="19"/>
    </row>
    <row r="78" spans="2:16" ht="20.25" x14ac:dyDescent="0.2">
      <c r="B78" s="202" t="s">
        <v>52</v>
      </c>
      <c r="C78" s="203"/>
      <c r="D78" s="203"/>
      <c r="E78" s="203"/>
      <c r="F78" s="203"/>
      <c r="G78" s="203"/>
      <c r="H78" s="203"/>
      <c r="I78" s="203"/>
      <c r="J78" s="203"/>
      <c r="K78" s="203"/>
      <c r="L78" s="203"/>
      <c r="M78" s="203"/>
      <c r="N78" s="203"/>
      <c r="O78" s="203"/>
      <c r="P78" s="203"/>
    </row>
    <row r="79" spans="2:16" ht="8.25" customHeight="1" x14ac:dyDescent="0.2">
      <c r="B79" s="19"/>
      <c r="C79" s="19"/>
      <c r="D79" s="19"/>
      <c r="E79" s="19"/>
      <c r="F79" s="19"/>
      <c r="G79" s="19"/>
      <c r="H79" s="19"/>
      <c r="I79" s="19"/>
      <c r="J79" s="19"/>
      <c r="K79" s="19"/>
      <c r="L79" s="19"/>
      <c r="M79" s="19"/>
    </row>
    <row r="80" spans="2:16" ht="18" customHeight="1" thickBot="1" x14ac:dyDescent="0.25">
      <c r="B80" s="19"/>
      <c r="C80" s="19"/>
      <c r="D80" s="19"/>
      <c r="F80" s="22" t="s">
        <v>37</v>
      </c>
      <c r="G80" s="22"/>
      <c r="H80" s="22" t="s">
        <v>23</v>
      </c>
      <c r="I80" s="22"/>
      <c r="J80" s="22" t="s">
        <v>24</v>
      </c>
      <c r="K80" s="22"/>
      <c r="L80" s="22" t="s">
        <v>41</v>
      </c>
      <c r="M80" s="22"/>
    </row>
    <row r="81" spans="1:21" x14ac:dyDescent="0.2">
      <c r="B81" s="210" t="s">
        <v>49</v>
      </c>
      <c r="C81" s="211"/>
      <c r="D81" s="211"/>
      <c r="F81" s="25" t="s">
        <v>50</v>
      </c>
      <c r="G81" s="19"/>
      <c r="H81" s="25" t="s">
        <v>50</v>
      </c>
      <c r="I81" s="19"/>
      <c r="J81" s="25" t="s">
        <v>50</v>
      </c>
      <c r="K81" s="19"/>
      <c r="L81" s="25" t="s">
        <v>50</v>
      </c>
      <c r="M81" s="19"/>
    </row>
    <row r="82" spans="1:21" ht="15" x14ac:dyDescent="0.25">
      <c r="B82" s="195" t="s">
        <v>44</v>
      </c>
      <c r="C82" s="196"/>
      <c r="D82" s="197"/>
      <c r="F82" s="23">
        <v>18</v>
      </c>
      <c r="G82" s="19"/>
      <c r="H82" s="23">
        <v>6</v>
      </c>
      <c r="I82" s="19"/>
      <c r="J82" s="23">
        <v>3</v>
      </c>
      <c r="K82" s="19"/>
      <c r="L82" s="23">
        <v>3</v>
      </c>
      <c r="M82" s="19"/>
    </row>
    <row r="83" spans="1:21" ht="15" x14ac:dyDescent="0.25">
      <c r="B83" s="195" t="s">
        <v>45</v>
      </c>
      <c r="C83" s="196"/>
      <c r="D83" s="197"/>
      <c r="F83" s="23">
        <v>18</v>
      </c>
      <c r="G83" s="19"/>
      <c r="H83" s="23">
        <v>6</v>
      </c>
      <c r="I83" s="19"/>
      <c r="J83" s="23">
        <v>4</v>
      </c>
      <c r="K83" s="19"/>
      <c r="L83" s="23">
        <v>3</v>
      </c>
      <c r="M83" s="19"/>
    </row>
    <row r="84" spans="1:21" ht="15" x14ac:dyDescent="0.25">
      <c r="B84" s="285" t="s">
        <v>46</v>
      </c>
      <c r="C84" s="286"/>
      <c r="D84" s="287"/>
      <c r="F84" s="23"/>
      <c r="G84" s="19"/>
      <c r="H84" s="23"/>
      <c r="I84" s="19"/>
      <c r="J84" s="23"/>
      <c r="K84" s="19"/>
      <c r="L84" s="23"/>
      <c r="M84" s="19"/>
    </row>
    <row r="85" spans="1:21" ht="15" x14ac:dyDescent="0.25">
      <c r="B85" s="195" t="s">
        <v>47</v>
      </c>
      <c r="C85" s="196"/>
      <c r="D85" s="197"/>
      <c r="F85" s="23">
        <v>19</v>
      </c>
      <c r="G85" s="19"/>
      <c r="H85" s="23">
        <v>12</v>
      </c>
      <c r="I85" s="19"/>
      <c r="J85" s="23">
        <v>6</v>
      </c>
      <c r="K85" s="19"/>
      <c r="L85" s="23">
        <v>4</v>
      </c>
      <c r="M85" s="19"/>
      <c r="T85" s="42"/>
      <c r="U85" s="42"/>
    </row>
    <row r="86" spans="1:21" ht="15.75" thickBot="1" x14ac:dyDescent="0.3">
      <c r="B86" s="198" t="s">
        <v>48</v>
      </c>
      <c r="C86" s="199"/>
      <c r="D86" s="200"/>
      <c r="F86" s="24">
        <v>12</v>
      </c>
      <c r="G86" s="19"/>
      <c r="H86" s="24">
        <v>2</v>
      </c>
      <c r="I86" s="19"/>
      <c r="J86" s="24">
        <v>1</v>
      </c>
      <c r="K86" s="19"/>
      <c r="L86" s="24">
        <v>1</v>
      </c>
      <c r="M86" s="19"/>
      <c r="T86" s="42"/>
      <c r="U86" s="42"/>
    </row>
    <row r="87" spans="1:21" x14ac:dyDescent="0.2">
      <c r="B87" s="9"/>
      <c r="C87" s="9"/>
      <c r="D87" s="26" t="s">
        <v>51</v>
      </c>
      <c r="F87" s="10">
        <f>SUM(F82:F86)</f>
        <v>67</v>
      </c>
      <c r="G87" s="2"/>
      <c r="H87" s="10">
        <f>SUM(H82:H86)</f>
        <v>26</v>
      </c>
      <c r="I87" s="2"/>
      <c r="J87" s="10">
        <f>SUM(J82:J86)</f>
        <v>14</v>
      </c>
      <c r="K87" s="2"/>
      <c r="L87" s="10">
        <f>SUM(L82:L86)</f>
        <v>11</v>
      </c>
      <c r="M87" s="2"/>
    </row>
    <row r="88" spans="1:21" ht="3.75" customHeight="1" x14ac:dyDescent="0.2">
      <c r="B88" s="9"/>
      <c r="C88" s="9"/>
      <c r="D88" s="26"/>
      <c r="F88" s="10"/>
      <c r="G88" s="2"/>
      <c r="H88" s="10"/>
      <c r="I88" s="2"/>
      <c r="J88" s="10"/>
      <c r="K88" s="2"/>
      <c r="L88" s="10"/>
      <c r="M88" s="2"/>
    </row>
    <row r="89" spans="1:21" ht="14.25" customHeight="1" x14ac:dyDescent="0.2">
      <c r="A89" s="43" t="s">
        <v>95</v>
      </c>
      <c r="B89" s="201" t="s">
        <v>113</v>
      </c>
      <c r="C89" s="201"/>
      <c r="D89" s="201"/>
      <c r="E89" s="201"/>
      <c r="F89" s="201"/>
      <c r="G89" s="201"/>
      <c r="H89" s="201"/>
      <c r="I89" s="201"/>
      <c r="J89" s="201"/>
      <c r="K89" s="201"/>
      <c r="L89" s="201"/>
      <c r="M89" s="201"/>
      <c r="N89" s="201"/>
      <c r="O89" s="201"/>
      <c r="P89" s="201"/>
    </row>
    <row r="90" spans="1:21" x14ac:dyDescent="0.2">
      <c r="B90" s="19"/>
      <c r="C90" s="19"/>
      <c r="D90" s="19"/>
      <c r="E90" s="19"/>
      <c r="F90" s="19"/>
      <c r="G90" s="19"/>
      <c r="H90" s="19"/>
      <c r="I90" s="19"/>
      <c r="J90" s="19"/>
      <c r="K90" s="19"/>
      <c r="L90" s="19"/>
      <c r="M90" s="19"/>
    </row>
    <row r="91" spans="1:21" ht="24" customHeight="1" x14ac:dyDescent="0.2">
      <c r="B91" s="202" t="s">
        <v>42</v>
      </c>
      <c r="C91" s="203"/>
      <c r="D91" s="203"/>
      <c r="E91" s="203"/>
      <c r="F91" s="203"/>
      <c r="G91" s="203"/>
      <c r="H91" s="203"/>
      <c r="I91" s="203"/>
      <c r="J91" s="203"/>
      <c r="K91" s="203"/>
      <c r="L91" s="203"/>
      <c r="M91" s="203"/>
      <c r="N91" s="203"/>
      <c r="O91" s="203"/>
      <c r="P91" s="203"/>
    </row>
    <row r="92" spans="1:21" ht="3.75" customHeight="1" x14ac:dyDescent="0.2">
      <c r="B92" s="2"/>
      <c r="C92" s="2"/>
      <c r="D92" s="2"/>
      <c r="E92" s="2"/>
      <c r="F92" s="2"/>
      <c r="G92" s="2"/>
      <c r="H92" s="2"/>
      <c r="I92" s="2"/>
      <c r="J92" s="2"/>
      <c r="K92" s="2"/>
      <c r="L92" s="2"/>
      <c r="M92" s="2"/>
    </row>
    <row r="93" spans="1:21" ht="14.25" customHeight="1" x14ac:dyDescent="0.2">
      <c r="B93" s="191" t="s">
        <v>37</v>
      </c>
      <c r="C93" s="192"/>
      <c r="D93" s="192"/>
      <c r="E93" s="192"/>
      <c r="F93" s="192"/>
      <c r="G93" s="192"/>
      <c r="H93" s="192"/>
      <c r="I93" s="192"/>
      <c r="K93" s="192" t="s">
        <v>7</v>
      </c>
      <c r="L93" s="193"/>
      <c r="M93" s="29" t="s">
        <v>19</v>
      </c>
      <c r="N93" s="194" t="s">
        <v>19</v>
      </c>
      <c r="O93" s="194"/>
      <c r="P93" s="194"/>
    </row>
    <row r="94" spans="1:21" ht="3.75" customHeight="1" x14ac:dyDescent="0.2">
      <c r="B94" s="9"/>
      <c r="C94" s="9"/>
      <c r="D94" s="9"/>
      <c r="E94" s="9"/>
      <c r="F94" s="9"/>
      <c r="G94" s="8"/>
      <c r="I94" s="9"/>
      <c r="K94" s="9"/>
      <c r="L94" s="9"/>
      <c r="M94" s="9"/>
    </row>
    <row r="95" spans="1:21" ht="15" customHeight="1" x14ac:dyDescent="0.2">
      <c r="B95" s="178" t="s">
        <v>43</v>
      </c>
      <c r="C95" s="179"/>
      <c r="D95" s="179"/>
      <c r="E95" s="179"/>
      <c r="F95" s="179"/>
      <c r="G95" s="179"/>
      <c r="H95" s="179"/>
      <c r="I95" s="180"/>
      <c r="K95" s="181" t="s">
        <v>18</v>
      </c>
      <c r="L95" s="182"/>
      <c r="M95" s="30"/>
      <c r="N95" s="183"/>
      <c r="O95" s="184"/>
      <c r="P95" s="185"/>
    </row>
    <row r="96" spans="1:21" ht="6.75" customHeight="1" x14ac:dyDescent="0.2">
      <c r="B96" s="2"/>
      <c r="C96" s="2"/>
      <c r="D96" s="2"/>
      <c r="E96" s="2"/>
      <c r="F96" s="2"/>
      <c r="G96" s="2"/>
      <c r="H96" s="2"/>
      <c r="I96" s="2"/>
      <c r="J96" s="2"/>
      <c r="K96" s="2"/>
      <c r="L96" s="2"/>
      <c r="M96" s="2"/>
    </row>
    <row r="97" spans="2:16" ht="3.75" customHeight="1" x14ac:dyDescent="0.2">
      <c r="B97" s="2"/>
      <c r="C97" s="2"/>
      <c r="D97" s="2"/>
      <c r="E97" s="2"/>
      <c r="F97" s="2"/>
      <c r="G97" s="2"/>
      <c r="H97" s="2"/>
      <c r="I97" s="2"/>
      <c r="J97" s="2"/>
      <c r="K97" s="2"/>
      <c r="L97" s="2"/>
      <c r="M97" s="2"/>
    </row>
    <row r="98" spans="2:16" ht="14.25" customHeight="1" x14ac:dyDescent="0.2">
      <c r="B98" s="191" t="s">
        <v>23</v>
      </c>
      <c r="C98" s="192"/>
      <c r="D98" s="192"/>
      <c r="E98" s="192"/>
      <c r="F98" s="192"/>
      <c r="G98" s="192"/>
      <c r="H98" s="192"/>
      <c r="I98" s="192"/>
      <c r="J98" s="29" t="s">
        <v>19</v>
      </c>
      <c r="K98" s="192" t="s">
        <v>7</v>
      </c>
      <c r="L98" s="193"/>
      <c r="M98" s="29"/>
      <c r="N98" s="194" t="s">
        <v>19</v>
      </c>
      <c r="O98" s="194"/>
      <c r="P98" s="194"/>
    </row>
    <row r="99" spans="2:16" ht="3.75" customHeight="1" x14ac:dyDescent="0.2">
      <c r="B99" s="9"/>
      <c r="C99" s="9"/>
      <c r="D99" s="9"/>
      <c r="E99" s="9"/>
      <c r="F99" s="9"/>
      <c r="G99" s="8"/>
      <c r="I99" s="9"/>
      <c r="J99" s="20"/>
      <c r="K99" s="20"/>
      <c r="L99" s="9"/>
      <c r="M99" s="20"/>
    </row>
    <row r="100" spans="2:16" ht="15" customHeight="1" x14ac:dyDescent="0.2">
      <c r="B100" s="178" t="s">
        <v>43</v>
      </c>
      <c r="C100" s="179"/>
      <c r="D100" s="179"/>
      <c r="E100" s="179"/>
      <c r="F100" s="179"/>
      <c r="G100" s="179"/>
      <c r="H100" s="179"/>
      <c r="I100" s="180"/>
      <c r="J100" s="35"/>
      <c r="K100" s="181" t="s">
        <v>18</v>
      </c>
      <c r="L100" s="182"/>
      <c r="M100" s="35"/>
      <c r="N100" s="183"/>
      <c r="O100" s="184"/>
      <c r="P100" s="185"/>
    </row>
    <row r="101" spans="2:16" ht="3.75" customHeight="1" x14ac:dyDescent="0.2">
      <c r="B101" s="9"/>
      <c r="C101" s="9"/>
      <c r="D101" s="9"/>
      <c r="E101" s="9"/>
      <c r="F101" s="8"/>
      <c r="G101" s="8"/>
      <c r="H101" s="10"/>
      <c r="I101" s="9"/>
      <c r="J101" s="20"/>
      <c r="K101" s="20"/>
      <c r="L101" s="20"/>
      <c r="M101" s="20"/>
    </row>
    <row r="102" spans="2:16" ht="3.75" customHeight="1" x14ac:dyDescent="0.2">
      <c r="B102" s="9"/>
      <c r="C102" s="9"/>
      <c r="D102" s="9"/>
      <c r="E102" s="9"/>
      <c r="F102" s="8"/>
      <c r="G102" s="8"/>
      <c r="H102" s="11"/>
      <c r="I102" s="12"/>
      <c r="J102" s="22"/>
      <c r="K102" s="22"/>
      <c r="L102" s="22"/>
      <c r="M102" s="22"/>
    </row>
    <row r="103" spans="2:16" ht="3.75" customHeight="1" x14ac:dyDescent="0.2">
      <c r="B103" s="2"/>
      <c r="C103" s="2"/>
      <c r="D103" s="2"/>
      <c r="E103" s="2"/>
      <c r="F103" s="2"/>
      <c r="G103" s="2"/>
      <c r="H103" s="19"/>
      <c r="I103" s="2"/>
      <c r="J103" s="31"/>
      <c r="K103" s="31"/>
      <c r="L103" s="31"/>
      <c r="M103" s="31"/>
    </row>
    <row r="104" spans="2:16" ht="3.75" customHeight="1" x14ac:dyDescent="0.2">
      <c r="B104" s="2"/>
      <c r="C104" s="2"/>
      <c r="D104" s="2"/>
      <c r="E104" s="2"/>
      <c r="F104" s="2"/>
      <c r="G104" s="2"/>
      <c r="H104" s="19"/>
      <c r="I104" s="2"/>
      <c r="J104" s="31"/>
      <c r="K104" s="31"/>
      <c r="L104" s="31"/>
      <c r="M104" s="31"/>
    </row>
    <row r="105" spans="2:16" ht="14.25" customHeight="1" x14ac:dyDescent="0.2">
      <c r="B105" s="191" t="s">
        <v>24</v>
      </c>
      <c r="C105" s="192"/>
      <c r="D105" s="192"/>
      <c r="E105" s="192"/>
      <c r="F105" s="192"/>
      <c r="G105" s="192"/>
      <c r="H105" s="192"/>
      <c r="I105" s="192"/>
      <c r="J105" s="33" t="s">
        <v>19</v>
      </c>
      <c r="K105" s="192" t="s">
        <v>7</v>
      </c>
      <c r="L105" s="193"/>
      <c r="M105" s="33"/>
      <c r="N105" s="194" t="s">
        <v>19</v>
      </c>
      <c r="O105" s="194"/>
      <c r="P105" s="194"/>
    </row>
    <row r="106" spans="2:16" ht="3.75" customHeight="1" x14ac:dyDescent="0.2">
      <c r="B106" s="9"/>
      <c r="C106" s="9"/>
      <c r="D106" s="9"/>
      <c r="E106" s="9"/>
      <c r="F106" s="9"/>
      <c r="G106" s="8"/>
      <c r="H106" s="20"/>
      <c r="I106" s="9"/>
      <c r="J106" s="32"/>
      <c r="K106" s="32"/>
      <c r="L106" s="9"/>
      <c r="M106" s="32"/>
    </row>
    <row r="107" spans="2:16" ht="15" customHeight="1" x14ac:dyDescent="0.2">
      <c r="B107" s="178" t="s">
        <v>43</v>
      </c>
      <c r="C107" s="179"/>
      <c r="D107" s="179"/>
      <c r="E107" s="179"/>
      <c r="F107" s="179"/>
      <c r="G107" s="179"/>
      <c r="H107" s="179"/>
      <c r="I107" s="180"/>
      <c r="J107" s="34"/>
      <c r="K107" s="181" t="s">
        <v>18</v>
      </c>
      <c r="L107" s="182"/>
      <c r="M107" s="34"/>
      <c r="N107" s="183"/>
      <c r="O107" s="184"/>
      <c r="P107" s="185"/>
    </row>
    <row r="108" spans="2:16" ht="3.75" customHeight="1" x14ac:dyDescent="0.2">
      <c r="B108" s="9"/>
      <c r="C108" s="9"/>
      <c r="D108" s="9"/>
      <c r="E108" s="9"/>
      <c r="F108" s="8"/>
      <c r="G108" s="8"/>
      <c r="H108" s="36"/>
      <c r="I108" s="9"/>
      <c r="J108" s="32"/>
      <c r="K108" s="32"/>
      <c r="L108" s="32"/>
      <c r="M108" s="32"/>
    </row>
    <row r="109" spans="2:16" ht="3.75" customHeight="1" x14ac:dyDescent="0.2">
      <c r="B109" s="9"/>
      <c r="C109" s="9"/>
      <c r="D109" s="9"/>
      <c r="E109" s="9"/>
      <c r="F109" s="8"/>
      <c r="G109" s="8"/>
      <c r="H109" s="36"/>
      <c r="I109" s="9"/>
      <c r="J109" s="32"/>
      <c r="K109" s="32"/>
      <c r="L109" s="32"/>
      <c r="M109" s="32"/>
    </row>
    <row r="110" spans="2:16" ht="3.75" customHeight="1" x14ac:dyDescent="0.2">
      <c r="B110" s="2"/>
      <c r="C110" s="2"/>
      <c r="D110" s="2"/>
      <c r="E110" s="2"/>
      <c r="F110" s="2"/>
      <c r="G110" s="2"/>
      <c r="H110" s="19"/>
      <c r="I110" s="2"/>
      <c r="J110" s="31"/>
      <c r="K110" s="31"/>
      <c r="L110" s="31"/>
      <c r="M110" s="31"/>
    </row>
    <row r="111" spans="2:16" ht="3.75" customHeight="1" x14ac:dyDescent="0.2">
      <c r="B111" s="2"/>
      <c r="C111" s="2"/>
      <c r="D111" s="2"/>
      <c r="E111" s="2"/>
      <c r="F111" s="2"/>
      <c r="G111" s="2"/>
      <c r="H111" s="19"/>
      <c r="I111" s="2"/>
      <c r="J111" s="31"/>
      <c r="K111" s="31"/>
      <c r="L111" s="31"/>
      <c r="M111" s="31"/>
    </row>
    <row r="112" spans="2:16" ht="15" customHeight="1" x14ac:dyDescent="0.2">
      <c r="B112" s="191" t="s">
        <v>41</v>
      </c>
      <c r="C112" s="192"/>
      <c r="D112" s="192"/>
      <c r="E112" s="192"/>
      <c r="F112" s="192"/>
      <c r="G112" s="192"/>
      <c r="H112" s="192"/>
      <c r="I112" s="192"/>
      <c r="J112" s="33" t="s">
        <v>19</v>
      </c>
      <c r="K112" s="192" t="s">
        <v>7</v>
      </c>
      <c r="L112" s="193"/>
      <c r="M112" s="33"/>
      <c r="N112" s="194" t="s">
        <v>19</v>
      </c>
      <c r="O112" s="194"/>
      <c r="P112" s="194"/>
    </row>
    <row r="113" spans="2:17" ht="3.75" customHeight="1" x14ac:dyDescent="0.2">
      <c r="B113" s="9"/>
      <c r="C113" s="9"/>
      <c r="D113" s="9"/>
      <c r="E113" s="9"/>
      <c r="F113" s="9"/>
      <c r="G113" s="8"/>
      <c r="H113" s="20"/>
      <c r="I113" s="9"/>
      <c r="J113" s="32"/>
      <c r="K113" s="32"/>
      <c r="L113" s="9"/>
      <c r="M113" s="32"/>
    </row>
    <row r="114" spans="2:17" ht="15" customHeight="1" x14ac:dyDescent="0.2">
      <c r="B114" s="178" t="s">
        <v>43</v>
      </c>
      <c r="C114" s="179"/>
      <c r="D114" s="179"/>
      <c r="E114" s="179"/>
      <c r="F114" s="179"/>
      <c r="G114" s="179"/>
      <c r="H114" s="179"/>
      <c r="I114" s="180"/>
      <c r="J114" s="34"/>
      <c r="K114" s="181" t="s">
        <v>18</v>
      </c>
      <c r="L114" s="182"/>
      <c r="M114" s="34"/>
      <c r="N114" s="183"/>
      <c r="O114" s="184"/>
      <c r="P114" s="185"/>
      <c r="Q114" s="37"/>
    </row>
    <row r="115" spans="2:17" ht="3.75" customHeight="1" x14ac:dyDescent="0.2">
      <c r="B115" s="9"/>
      <c r="C115" s="9"/>
      <c r="D115" s="9"/>
      <c r="E115" s="9"/>
      <c r="F115" s="8"/>
      <c r="G115" s="8"/>
      <c r="H115" s="10"/>
      <c r="I115" s="9"/>
      <c r="J115" s="9"/>
      <c r="K115" s="9"/>
      <c r="L115" s="9"/>
      <c r="M115" s="9"/>
      <c r="Q115" s="37"/>
    </row>
    <row r="116" spans="2:17" ht="3.75" customHeight="1" x14ac:dyDescent="0.2">
      <c r="B116" s="2"/>
      <c r="C116" s="2"/>
      <c r="D116" s="2"/>
      <c r="E116" s="2"/>
      <c r="F116" s="2"/>
      <c r="G116" s="2"/>
      <c r="H116" s="2"/>
      <c r="I116" s="2"/>
      <c r="J116" s="2"/>
      <c r="K116" s="2"/>
      <c r="L116" s="2"/>
      <c r="M116" s="2"/>
      <c r="Q116" s="38"/>
    </row>
    <row r="117" spans="2:17" ht="3.75" customHeight="1" x14ac:dyDescent="0.2">
      <c r="B117" s="2"/>
      <c r="C117" s="2"/>
      <c r="D117" s="2"/>
      <c r="E117" s="2"/>
      <c r="F117" s="2"/>
      <c r="G117" s="2"/>
      <c r="H117" s="2"/>
      <c r="I117" s="2"/>
      <c r="J117" s="2"/>
      <c r="K117" s="2"/>
      <c r="L117" s="2"/>
      <c r="M117" s="2"/>
      <c r="Q117" s="38"/>
    </row>
    <row r="118" spans="2:17" ht="3.75" customHeight="1" x14ac:dyDescent="0.2">
      <c r="B118" s="9"/>
      <c r="C118" s="9"/>
      <c r="D118" s="9"/>
      <c r="E118" s="9"/>
      <c r="F118" s="8"/>
      <c r="G118" s="8"/>
      <c r="H118" s="11"/>
      <c r="I118" s="9"/>
      <c r="J118" s="9"/>
      <c r="K118" s="9"/>
      <c r="L118" s="9"/>
      <c r="M118" s="9"/>
      <c r="Q118" s="38"/>
    </row>
    <row r="119" spans="2:17" ht="15" customHeight="1" x14ac:dyDescent="0.2">
      <c r="B119" s="186" t="s">
        <v>20</v>
      </c>
      <c r="C119" s="186"/>
      <c r="D119" s="186"/>
      <c r="E119" s="186"/>
      <c r="F119" s="186"/>
      <c r="G119" s="186"/>
      <c r="H119" s="186"/>
      <c r="I119" s="186"/>
      <c r="K119" s="187" t="s">
        <v>18</v>
      </c>
      <c r="L119" s="188"/>
      <c r="N119" s="189">
        <f>SUM(N114+N107+N100+N95)</f>
        <v>0</v>
      </c>
      <c r="O119" s="190"/>
      <c r="P119" s="190"/>
      <c r="Q119" s="39"/>
    </row>
    <row r="120" spans="2:17" ht="3.75" customHeight="1" x14ac:dyDescent="0.2">
      <c r="B120" s="186"/>
      <c r="C120" s="186"/>
      <c r="D120" s="186"/>
      <c r="E120" s="186"/>
      <c r="F120" s="186"/>
      <c r="G120" s="186"/>
      <c r="H120" s="186"/>
      <c r="I120" s="186"/>
      <c r="J120" s="2"/>
      <c r="K120" s="2"/>
      <c r="L120" s="2"/>
      <c r="M120" s="2"/>
      <c r="Q120" s="38"/>
    </row>
    <row r="121" spans="2:17" ht="3.75" customHeight="1" x14ac:dyDescent="0.2">
      <c r="B121" s="2"/>
      <c r="C121" s="2"/>
      <c r="D121" s="2"/>
      <c r="E121" s="2"/>
      <c r="H121" s="5"/>
      <c r="I121" s="2"/>
      <c r="J121" s="2"/>
      <c r="K121" s="2"/>
      <c r="L121" s="2"/>
      <c r="M121" s="2"/>
      <c r="Q121" s="38"/>
    </row>
    <row r="122" spans="2:17" ht="3.75" customHeight="1" x14ac:dyDescent="0.2">
      <c r="B122" s="2"/>
      <c r="C122" s="2"/>
      <c r="D122" s="2"/>
      <c r="E122" s="2"/>
      <c r="H122" s="5"/>
      <c r="I122" s="2"/>
      <c r="J122" s="2"/>
      <c r="K122" s="2"/>
      <c r="L122" s="2"/>
      <c r="M122" s="2"/>
      <c r="Q122" s="38"/>
    </row>
    <row r="123" spans="2:17" ht="14.25" customHeight="1" x14ac:dyDescent="0.2">
      <c r="B123" s="152" t="s">
        <v>25</v>
      </c>
      <c r="C123" s="153"/>
      <c r="D123" s="153"/>
      <c r="E123" s="153"/>
      <c r="F123" s="153"/>
      <c r="G123" s="153"/>
      <c r="H123" s="153"/>
      <c r="I123" s="153"/>
      <c r="K123" s="154" t="s">
        <v>18</v>
      </c>
      <c r="L123" s="155"/>
      <c r="N123" s="160">
        <f>N119*12</f>
        <v>0</v>
      </c>
      <c r="O123" s="161"/>
      <c r="P123" s="162"/>
      <c r="Q123" s="40"/>
    </row>
    <row r="124" spans="2:17" ht="14.25" customHeight="1" x14ac:dyDescent="0.2">
      <c r="B124" s="152"/>
      <c r="C124" s="153"/>
      <c r="D124" s="153"/>
      <c r="E124" s="153"/>
      <c r="F124" s="153"/>
      <c r="G124" s="153"/>
      <c r="H124" s="153"/>
      <c r="I124" s="153"/>
      <c r="K124" s="156"/>
      <c r="L124" s="157"/>
      <c r="N124" s="163"/>
      <c r="O124" s="164"/>
      <c r="P124" s="165"/>
      <c r="Q124" s="40"/>
    </row>
    <row r="125" spans="2:17" ht="14.25" customHeight="1" x14ac:dyDescent="0.2">
      <c r="B125" s="152"/>
      <c r="C125" s="153"/>
      <c r="D125" s="153"/>
      <c r="E125" s="153"/>
      <c r="F125" s="153"/>
      <c r="G125" s="153"/>
      <c r="H125" s="153"/>
      <c r="I125" s="153"/>
      <c r="K125" s="158"/>
      <c r="L125" s="159"/>
      <c r="N125" s="166"/>
      <c r="O125" s="167"/>
      <c r="P125" s="168"/>
      <c r="Q125" s="40"/>
    </row>
    <row r="126" spans="2:17" ht="3.75" customHeight="1" x14ac:dyDescent="0.2">
      <c r="B126" s="2"/>
      <c r="C126" s="2"/>
      <c r="D126" s="2"/>
      <c r="E126" s="2"/>
      <c r="H126" s="5"/>
      <c r="I126" s="2"/>
      <c r="J126" s="2"/>
      <c r="K126" s="2"/>
      <c r="L126" s="2"/>
      <c r="M126" s="2"/>
      <c r="Q126" s="38"/>
    </row>
    <row r="127" spans="2:17" ht="3.75" customHeight="1" x14ac:dyDescent="0.2">
      <c r="B127" s="2"/>
      <c r="C127" s="2"/>
      <c r="D127" s="2"/>
      <c r="E127" s="2"/>
      <c r="H127" s="5"/>
      <c r="I127" s="2"/>
      <c r="J127" s="2"/>
      <c r="K127" s="2"/>
      <c r="L127" s="2"/>
      <c r="M127" s="2"/>
      <c r="Q127" s="38"/>
    </row>
    <row r="128" spans="2:17" ht="3.75" customHeight="1" x14ac:dyDescent="0.2">
      <c r="B128" s="2"/>
      <c r="C128" s="2"/>
      <c r="D128" s="2"/>
      <c r="E128" s="2"/>
      <c r="H128" s="5"/>
      <c r="I128" s="2"/>
      <c r="J128" s="2"/>
      <c r="K128" s="2"/>
      <c r="L128" s="2"/>
      <c r="M128" s="2"/>
      <c r="Q128" s="38"/>
    </row>
    <row r="129" spans="2:17" ht="14.25" customHeight="1" x14ac:dyDescent="0.2">
      <c r="B129" s="169" t="s">
        <v>53</v>
      </c>
      <c r="C129" s="170"/>
      <c r="D129" s="170"/>
      <c r="E129" s="170"/>
      <c r="F129" s="170"/>
      <c r="G129" s="170"/>
      <c r="H129" s="170"/>
      <c r="I129" s="171"/>
      <c r="K129" s="169">
        <f ca="1">TODAY()</f>
        <v>43094</v>
      </c>
      <c r="L129" s="170"/>
      <c r="M129" s="170"/>
      <c r="N129" s="170"/>
      <c r="O129" s="170"/>
      <c r="P129" s="171"/>
      <c r="Q129" s="41"/>
    </row>
    <row r="130" spans="2:17" ht="14.25" customHeight="1" x14ac:dyDescent="0.2">
      <c r="B130" s="172"/>
      <c r="C130" s="173"/>
      <c r="D130" s="173"/>
      <c r="E130" s="173"/>
      <c r="F130" s="173"/>
      <c r="G130" s="173"/>
      <c r="H130" s="173"/>
      <c r="I130" s="174"/>
      <c r="K130" s="172"/>
      <c r="L130" s="173"/>
      <c r="M130" s="173"/>
      <c r="N130" s="173"/>
      <c r="O130" s="173"/>
      <c r="P130" s="174"/>
      <c r="Q130" s="41"/>
    </row>
    <row r="131" spans="2:17" ht="14.25" customHeight="1" x14ac:dyDescent="0.2">
      <c r="B131" s="172"/>
      <c r="C131" s="173"/>
      <c r="D131" s="173"/>
      <c r="E131" s="173"/>
      <c r="F131" s="173"/>
      <c r="G131" s="173"/>
      <c r="H131" s="173"/>
      <c r="I131" s="174"/>
      <c r="K131" s="172"/>
      <c r="L131" s="173"/>
      <c r="M131" s="173"/>
      <c r="N131" s="173"/>
      <c r="O131" s="173"/>
      <c r="P131" s="174"/>
      <c r="Q131" s="41"/>
    </row>
    <row r="132" spans="2:17" ht="14.25" customHeight="1" x14ac:dyDescent="0.2">
      <c r="B132" s="172"/>
      <c r="C132" s="173"/>
      <c r="D132" s="173"/>
      <c r="E132" s="173"/>
      <c r="F132" s="173"/>
      <c r="G132" s="173"/>
      <c r="H132" s="173"/>
      <c r="I132" s="174"/>
      <c r="K132" s="172"/>
      <c r="L132" s="173"/>
      <c r="M132" s="173"/>
      <c r="N132" s="173"/>
      <c r="O132" s="173"/>
      <c r="P132" s="174"/>
      <c r="Q132" s="41"/>
    </row>
    <row r="133" spans="2:17" ht="30" customHeight="1" x14ac:dyDescent="0.2">
      <c r="B133" s="175"/>
      <c r="C133" s="176"/>
      <c r="D133" s="176"/>
      <c r="E133" s="176"/>
      <c r="F133" s="176"/>
      <c r="G133" s="176"/>
      <c r="H133" s="176"/>
      <c r="I133" s="177"/>
      <c r="K133" s="175"/>
      <c r="L133" s="176"/>
      <c r="M133" s="176"/>
      <c r="N133" s="176"/>
      <c r="O133" s="176"/>
      <c r="P133" s="177"/>
      <c r="Q133" s="41"/>
    </row>
    <row r="134" spans="2:17" ht="3.75" customHeight="1" x14ac:dyDescent="0.2">
      <c r="B134" s="9"/>
      <c r="C134" s="9"/>
      <c r="D134" s="9"/>
      <c r="E134" s="9"/>
      <c r="F134" s="8"/>
      <c r="G134" s="8"/>
      <c r="H134" s="11"/>
      <c r="I134" s="9"/>
      <c r="J134" s="9"/>
      <c r="K134" s="9"/>
      <c r="L134" s="9"/>
      <c r="M134" s="9"/>
      <c r="Q134" s="38"/>
    </row>
    <row r="135" spans="2:17" x14ac:dyDescent="0.2">
      <c r="Q135" s="38"/>
    </row>
    <row r="136" spans="2:17" x14ac:dyDescent="0.2">
      <c r="Q136" s="38"/>
    </row>
    <row r="137" spans="2:17" x14ac:dyDescent="0.2">
      <c r="Q137" s="38"/>
    </row>
    <row r="141" spans="2:17" x14ac:dyDescent="0.2">
      <c r="D141" s="3"/>
    </row>
    <row r="142" spans="2:17" x14ac:dyDescent="0.2">
      <c r="D142" s="3"/>
    </row>
    <row r="143" spans="2:17" x14ac:dyDescent="0.2">
      <c r="D143" s="3"/>
    </row>
    <row r="145" spans="4:4" x14ac:dyDescent="0.2">
      <c r="D145" s="3"/>
    </row>
    <row r="146" spans="4:4" x14ac:dyDescent="0.2">
      <c r="D146" s="3"/>
    </row>
    <row r="147" spans="4:4" x14ac:dyDescent="0.2">
      <c r="D147" s="3"/>
    </row>
    <row r="148" spans="4:4" x14ac:dyDescent="0.2">
      <c r="D148" s="3"/>
    </row>
    <row r="154" spans="4:4" x14ac:dyDescent="0.2">
      <c r="D154" s="3"/>
    </row>
    <row r="155" spans="4:4" x14ac:dyDescent="0.2">
      <c r="D155" s="3"/>
    </row>
    <row r="156" spans="4:4" x14ac:dyDescent="0.2">
      <c r="D156" s="3"/>
    </row>
    <row r="157" spans="4:4" x14ac:dyDescent="0.2">
      <c r="D157" s="3"/>
    </row>
    <row r="158" spans="4:4" x14ac:dyDescent="0.2">
      <c r="D158" s="3"/>
    </row>
    <row r="159" spans="4:4" x14ac:dyDescent="0.2">
      <c r="D159" s="3"/>
    </row>
    <row r="160" spans="4:4" x14ac:dyDescent="0.2">
      <c r="D160" s="3"/>
    </row>
    <row r="161" spans="4:4" x14ac:dyDescent="0.2">
      <c r="D161" s="3"/>
    </row>
    <row r="162" spans="4:4" x14ac:dyDescent="0.2">
      <c r="D162" s="3"/>
    </row>
  </sheetData>
  <mergeCells count="93">
    <mergeCell ref="B60:D67"/>
    <mergeCell ref="F60:P67"/>
    <mergeCell ref="B42:P42"/>
    <mergeCell ref="B11:D11"/>
    <mergeCell ref="B15:D15"/>
    <mergeCell ref="B41:M41"/>
    <mergeCell ref="B58:D58"/>
    <mergeCell ref="B30:M30"/>
    <mergeCell ref="B36:M36"/>
    <mergeCell ref="B38:P38"/>
    <mergeCell ref="B54:D54"/>
    <mergeCell ref="B56:D56"/>
    <mergeCell ref="B52:D52"/>
    <mergeCell ref="B48:D48"/>
    <mergeCell ref="B50:D50"/>
    <mergeCell ref="B46:D46"/>
    <mergeCell ref="B8:D8"/>
    <mergeCell ref="B9:D9"/>
    <mergeCell ref="B12:D12"/>
    <mergeCell ref="B13:D13"/>
    <mergeCell ref="B23:M23"/>
    <mergeCell ref="B10:D10"/>
    <mergeCell ref="B14:D14"/>
    <mergeCell ref="B17:P17"/>
    <mergeCell ref="B19:P19"/>
    <mergeCell ref="H73:J73"/>
    <mergeCell ref="H75:J75"/>
    <mergeCell ref="B71:G71"/>
    <mergeCell ref="B73:G73"/>
    <mergeCell ref="B75:G75"/>
    <mergeCell ref="B27:P29"/>
    <mergeCell ref="B32:P34"/>
    <mergeCell ref="B35:P35"/>
    <mergeCell ref="B91:P91"/>
    <mergeCell ref="B31:P31"/>
    <mergeCell ref="B37:P37"/>
    <mergeCell ref="B39:P39"/>
    <mergeCell ref="B81:D81"/>
    <mergeCell ref="B86:D86"/>
    <mergeCell ref="B85:D85"/>
    <mergeCell ref="B84:D84"/>
    <mergeCell ref="B83:D83"/>
    <mergeCell ref="B82:D82"/>
    <mergeCell ref="B78:P78"/>
    <mergeCell ref="B69:P69"/>
    <mergeCell ref="H71:J71"/>
    <mergeCell ref="B6:P6"/>
    <mergeCell ref="B4:P4"/>
    <mergeCell ref="B2:P2"/>
    <mergeCell ref="N93:P93"/>
    <mergeCell ref="N95:P95"/>
    <mergeCell ref="E8:P8"/>
    <mergeCell ref="E9:P9"/>
    <mergeCell ref="E10:P10"/>
    <mergeCell ref="E11:P11"/>
    <mergeCell ref="E12:P12"/>
    <mergeCell ref="E13:P13"/>
    <mergeCell ref="E14:P14"/>
    <mergeCell ref="E15:P15"/>
    <mergeCell ref="B21:P21"/>
    <mergeCell ref="B24:P24"/>
    <mergeCell ref="B25:P26"/>
    <mergeCell ref="B129:I133"/>
    <mergeCell ref="K119:L119"/>
    <mergeCell ref="K123:L125"/>
    <mergeCell ref="K129:P133"/>
    <mergeCell ref="K93:L93"/>
    <mergeCell ref="K95:L95"/>
    <mergeCell ref="K98:L98"/>
    <mergeCell ref="K100:L100"/>
    <mergeCell ref="K105:L105"/>
    <mergeCell ref="N107:P107"/>
    <mergeCell ref="N112:P112"/>
    <mergeCell ref="N114:P114"/>
    <mergeCell ref="K107:L107"/>
    <mergeCell ref="K112:L112"/>
    <mergeCell ref="K114:L114"/>
    <mergeCell ref="B114:I114"/>
    <mergeCell ref="B89:P89"/>
    <mergeCell ref="N119:P119"/>
    <mergeCell ref="N123:P125"/>
    <mergeCell ref="B119:I120"/>
    <mergeCell ref="B123:I125"/>
    <mergeCell ref="B98:I98"/>
    <mergeCell ref="B105:I105"/>
    <mergeCell ref="B112:I112"/>
    <mergeCell ref="B93:I93"/>
    <mergeCell ref="B95:I95"/>
    <mergeCell ref="B100:I100"/>
    <mergeCell ref="B107:I107"/>
    <mergeCell ref="N98:P98"/>
    <mergeCell ref="N100:P100"/>
    <mergeCell ref="N105:P105"/>
  </mergeCells>
  <hyperlinks>
    <hyperlink ref="B89:H89" location="'Otomat Sayıları ve Lokasyon Bil'!A1" display="Mevcut ikmal sayısı 40 adettir. İcmal tablosunda gösterilmiştir. "/>
  </hyperlinks>
  <pageMargins left="0.7" right="0.7" top="0.75" bottom="0.75" header="0.3" footer="0.3"/>
  <pageSetup scale="84" fitToHeight="0" orientation="portrait" horizontalDpi="4294967295" verticalDpi="4294967295" r:id="rId1"/>
  <rowBreaks count="1" manualBreakCount="1">
    <brk id="68"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162"/>
  <sheetViews>
    <sheetView showGridLines="0" zoomScaleNormal="100" zoomScaleSheetLayoutView="100" workbookViewId="0">
      <selection activeCell="B2" sqref="B2:P2"/>
    </sheetView>
  </sheetViews>
  <sheetFormatPr defaultColWidth="9.140625" defaultRowHeight="14.25" x14ac:dyDescent="0.2"/>
  <cols>
    <col min="1" max="4" width="9.140625" style="1"/>
    <col min="5" max="5" width="8.85546875" style="1" customWidth="1"/>
    <col min="6" max="6" width="9.140625" style="1"/>
    <col min="7" max="7" width="2.7109375" style="1" customWidth="1"/>
    <col min="8" max="8" width="9.140625" style="1"/>
    <col min="9" max="9" width="2.7109375" style="1" customWidth="1"/>
    <col min="10" max="10" width="10.140625" style="1" customWidth="1"/>
    <col min="11" max="11" width="2.7109375" style="1" customWidth="1"/>
    <col min="12" max="12" width="9.5703125" style="1" customWidth="1"/>
    <col min="13" max="13" width="3.42578125" style="1" customWidth="1"/>
    <col min="14" max="14" width="9.140625" style="1"/>
    <col min="15" max="15" width="3.42578125" style="1" customWidth="1"/>
    <col min="16" max="16384" width="9.140625" style="1"/>
  </cols>
  <sheetData>
    <row r="2" spans="2:18" ht="30" customHeight="1" x14ac:dyDescent="0.2">
      <c r="B2" s="202" t="s">
        <v>9</v>
      </c>
      <c r="C2" s="203"/>
      <c r="D2" s="203"/>
      <c r="E2" s="203"/>
      <c r="F2" s="203"/>
      <c r="G2" s="203"/>
      <c r="H2" s="203"/>
      <c r="I2" s="203"/>
      <c r="J2" s="203"/>
      <c r="K2" s="203"/>
      <c r="L2" s="203"/>
      <c r="M2" s="203"/>
      <c r="N2" s="203"/>
      <c r="O2" s="203"/>
      <c r="P2" s="203"/>
    </row>
    <row r="3" spans="2:18" ht="3.75" customHeight="1" x14ac:dyDescent="0.2"/>
    <row r="4" spans="2:18" ht="24" customHeight="1" x14ac:dyDescent="0.2">
      <c r="B4" s="202" t="s">
        <v>40</v>
      </c>
      <c r="C4" s="203"/>
      <c r="D4" s="203"/>
      <c r="E4" s="203"/>
      <c r="F4" s="203"/>
      <c r="G4" s="203"/>
      <c r="H4" s="203"/>
      <c r="I4" s="203"/>
      <c r="J4" s="203"/>
      <c r="K4" s="203"/>
      <c r="L4" s="203"/>
      <c r="M4" s="203"/>
      <c r="N4" s="203"/>
      <c r="O4" s="203"/>
      <c r="P4" s="203"/>
    </row>
    <row r="5" spans="2:18" ht="3.75" customHeight="1" x14ac:dyDescent="0.2"/>
    <row r="6" spans="2:18" x14ac:dyDescent="0.2">
      <c r="B6" s="251" t="s">
        <v>0</v>
      </c>
      <c r="C6" s="252"/>
      <c r="D6" s="252"/>
      <c r="E6" s="252"/>
      <c r="F6" s="252"/>
      <c r="G6" s="252"/>
      <c r="H6" s="252"/>
      <c r="I6" s="252"/>
      <c r="J6" s="252"/>
      <c r="K6" s="252"/>
      <c r="L6" s="252"/>
      <c r="M6" s="252"/>
      <c r="N6" s="252"/>
      <c r="O6" s="252"/>
      <c r="P6" s="252"/>
    </row>
    <row r="7" spans="2:18" ht="3.75" customHeight="1" x14ac:dyDescent="0.2">
      <c r="B7" s="2"/>
      <c r="C7" s="2"/>
      <c r="D7" s="2"/>
      <c r="E7" s="2"/>
      <c r="F7" s="2"/>
      <c r="G7" s="2"/>
      <c r="H7" s="2"/>
      <c r="I7" s="2"/>
      <c r="J7" s="2"/>
      <c r="K7" s="2"/>
      <c r="L7" s="2"/>
      <c r="M7" s="2"/>
    </row>
    <row r="8" spans="2:18" x14ac:dyDescent="0.2">
      <c r="B8" s="247" t="s">
        <v>5</v>
      </c>
      <c r="C8" s="247"/>
      <c r="D8" s="247"/>
      <c r="E8" s="248">
        <f>'Teklif Formu 2'!E8:P8</f>
        <v>0</v>
      </c>
      <c r="F8" s="249"/>
      <c r="G8" s="249"/>
      <c r="H8" s="249"/>
      <c r="I8" s="249"/>
      <c r="J8" s="249"/>
      <c r="K8" s="249"/>
      <c r="L8" s="249"/>
      <c r="M8" s="249"/>
      <c r="N8" s="249"/>
      <c r="O8" s="249"/>
      <c r="P8" s="250"/>
    </row>
    <row r="9" spans="2:18" x14ac:dyDescent="0.2">
      <c r="B9" s="253" t="s">
        <v>1</v>
      </c>
      <c r="C9" s="254"/>
      <c r="D9" s="255"/>
      <c r="E9" s="248">
        <f>'Teklif Formu 2'!E9:P9</f>
        <v>0</v>
      </c>
      <c r="F9" s="249"/>
      <c r="G9" s="249"/>
      <c r="H9" s="249"/>
      <c r="I9" s="249"/>
      <c r="J9" s="249"/>
      <c r="K9" s="249"/>
      <c r="L9" s="249"/>
      <c r="M9" s="249"/>
      <c r="N9" s="249"/>
      <c r="O9" s="249"/>
      <c r="P9" s="250"/>
    </row>
    <row r="10" spans="2:18" x14ac:dyDescent="0.2">
      <c r="B10" s="247" t="s">
        <v>2</v>
      </c>
      <c r="C10" s="247"/>
      <c r="D10" s="247"/>
      <c r="E10" s="248">
        <f>'Teklif Formu 2'!E10:P10</f>
        <v>0</v>
      </c>
      <c r="F10" s="249"/>
      <c r="G10" s="249"/>
      <c r="H10" s="249"/>
      <c r="I10" s="249"/>
      <c r="J10" s="249"/>
      <c r="K10" s="249"/>
      <c r="L10" s="249"/>
      <c r="M10" s="249"/>
      <c r="N10" s="249"/>
      <c r="O10" s="249"/>
      <c r="P10" s="250"/>
    </row>
    <row r="11" spans="2:18" x14ac:dyDescent="0.2">
      <c r="B11" s="247" t="s">
        <v>3</v>
      </c>
      <c r="C11" s="247"/>
      <c r="D11" s="247"/>
      <c r="E11" s="248">
        <f>'Teklif Formu 2'!E11:P11</f>
        <v>0</v>
      </c>
      <c r="F11" s="249"/>
      <c r="G11" s="249"/>
      <c r="H11" s="249"/>
      <c r="I11" s="249"/>
      <c r="J11" s="249"/>
      <c r="K11" s="249"/>
      <c r="L11" s="249"/>
      <c r="M11" s="249"/>
      <c r="N11" s="249"/>
      <c r="O11" s="249"/>
      <c r="P11" s="250"/>
    </row>
    <row r="12" spans="2:18" x14ac:dyDescent="0.2">
      <c r="B12" s="247" t="s">
        <v>4</v>
      </c>
      <c r="C12" s="247"/>
      <c r="D12" s="247"/>
      <c r="E12" s="248">
        <f>'Teklif Formu 2'!E12:P12</f>
        <v>0</v>
      </c>
      <c r="F12" s="249"/>
      <c r="G12" s="249"/>
      <c r="H12" s="249"/>
      <c r="I12" s="249"/>
      <c r="J12" s="249"/>
      <c r="K12" s="249"/>
      <c r="L12" s="249"/>
      <c r="M12" s="249"/>
      <c r="N12" s="249"/>
      <c r="O12" s="249"/>
      <c r="P12" s="250"/>
    </row>
    <row r="13" spans="2:18" x14ac:dyDescent="0.2">
      <c r="B13" s="247" t="s">
        <v>27</v>
      </c>
      <c r="C13" s="247"/>
      <c r="D13" s="247"/>
      <c r="E13" s="248">
        <f>'Teklif Formu 2'!E13:P13</f>
        <v>0</v>
      </c>
      <c r="F13" s="249"/>
      <c r="G13" s="249"/>
      <c r="H13" s="249"/>
      <c r="I13" s="249"/>
      <c r="J13" s="249"/>
      <c r="K13" s="249"/>
      <c r="L13" s="249"/>
      <c r="M13" s="249"/>
      <c r="N13" s="249"/>
      <c r="O13" s="249"/>
      <c r="P13" s="250"/>
    </row>
    <row r="14" spans="2:18" x14ac:dyDescent="0.2">
      <c r="B14" s="247" t="s">
        <v>10</v>
      </c>
      <c r="C14" s="247"/>
      <c r="D14" s="247"/>
      <c r="E14" s="248">
        <f>'Teklif Formu 2'!E14:P14</f>
        <v>0</v>
      </c>
      <c r="F14" s="249"/>
      <c r="G14" s="249"/>
      <c r="H14" s="249"/>
      <c r="I14" s="249"/>
      <c r="J14" s="249"/>
      <c r="K14" s="249"/>
      <c r="L14" s="249"/>
      <c r="M14" s="249"/>
      <c r="N14" s="249"/>
      <c r="O14" s="249"/>
      <c r="P14" s="250"/>
    </row>
    <row r="15" spans="2:18" x14ac:dyDescent="0.2">
      <c r="B15" s="247" t="s">
        <v>11</v>
      </c>
      <c r="C15" s="247"/>
      <c r="D15" s="247"/>
      <c r="E15" s="248">
        <f>'Teklif Formu 2'!E15:P15</f>
        <v>0</v>
      </c>
      <c r="F15" s="249"/>
      <c r="G15" s="249"/>
      <c r="H15" s="249"/>
      <c r="I15" s="249"/>
      <c r="J15" s="249"/>
      <c r="K15" s="249"/>
      <c r="L15" s="249"/>
      <c r="M15" s="249"/>
      <c r="N15" s="249"/>
      <c r="O15" s="249"/>
      <c r="P15" s="250"/>
    </row>
    <row r="16" spans="2:18" x14ac:dyDescent="0.2">
      <c r="B16" s="145"/>
      <c r="C16" s="146"/>
      <c r="D16" s="146"/>
      <c r="E16" s="147"/>
      <c r="F16" s="147"/>
      <c r="G16" s="147"/>
      <c r="H16" s="147"/>
      <c r="I16" s="147"/>
      <c r="J16" s="147"/>
      <c r="K16" s="147"/>
      <c r="L16" s="147"/>
      <c r="M16" s="147"/>
      <c r="N16" s="147"/>
      <c r="O16" s="147"/>
      <c r="P16" s="147"/>
      <c r="Q16" s="37"/>
      <c r="R16" s="37"/>
    </row>
    <row r="17" spans="2:16" ht="24" customHeight="1" x14ac:dyDescent="0.2">
      <c r="B17" s="202" t="s">
        <v>107</v>
      </c>
      <c r="C17" s="203"/>
      <c r="D17" s="203"/>
      <c r="E17" s="203"/>
      <c r="F17" s="203"/>
      <c r="G17" s="203"/>
      <c r="H17" s="203"/>
      <c r="I17" s="203"/>
      <c r="J17" s="203"/>
      <c r="K17" s="203"/>
      <c r="L17" s="203"/>
      <c r="M17" s="203"/>
      <c r="N17" s="203"/>
      <c r="O17" s="203"/>
      <c r="P17" s="203"/>
    </row>
    <row r="18" spans="2:16" ht="6.75" customHeight="1" x14ac:dyDescent="0.2">
      <c r="B18" s="2"/>
      <c r="C18" s="2"/>
      <c r="D18" s="2"/>
      <c r="E18" s="2"/>
      <c r="F18" s="2"/>
      <c r="G18" s="2"/>
      <c r="H18" s="2"/>
      <c r="I18" s="2"/>
      <c r="J18" s="2"/>
      <c r="K18" s="2"/>
      <c r="L18" s="2"/>
      <c r="M18" s="2"/>
    </row>
    <row r="19" spans="2:16" ht="41.25" customHeight="1" x14ac:dyDescent="0.2">
      <c r="B19" s="241" t="s">
        <v>114</v>
      </c>
      <c r="C19" s="242"/>
      <c r="D19" s="242"/>
      <c r="E19" s="242"/>
      <c r="F19" s="242"/>
      <c r="G19" s="242"/>
      <c r="H19" s="242"/>
      <c r="I19" s="242"/>
      <c r="J19" s="242"/>
      <c r="K19" s="242"/>
      <c r="L19" s="242"/>
      <c r="M19" s="242"/>
      <c r="N19" s="242"/>
      <c r="O19" s="242"/>
      <c r="P19" s="243"/>
    </row>
    <row r="20" spans="2:16" ht="7.5" customHeight="1" x14ac:dyDescent="0.2">
      <c r="B20" s="2"/>
      <c r="C20" s="2"/>
      <c r="D20" s="2"/>
      <c r="E20" s="2"/>
      <c r="F20" s="2"/>
      <c r="G20" s="2"/>
      <c r="H20" s="2"/>
      <c r="I20" s="2"/>
      <c r="J20" s="2"/>
      <c r="K20" s="2"/>
      <c r="L20" s="2"/>
      <c r="M20" s="2"/>
    </row>
    <row r="21" spans="2:16" ht="24" customHeight="1" x14ac:dyDescent="0.2">
      <c r="B21" s="202" t="s">
        <v>6</v>
      </c>
      <c r="C21" s="203"/>
      <c r="D21" s="203"/>
      <c r="E21" s="203"/>
      <c r="F21" s="203"/>
      <c r="G21" s="203"/>
      <c r="H21" s="203"/>
      <c r="I21" s="203"/>
      <c r="J21" s="203"/>
      <c r="K21" s="203"/>
      <c r="L21" s="203"/>
      <c r="M21" s="203"/>
      <c r="N21" s="203"/>
      <c r="O21" s="203"/>
      <c r="P21" s="203"/>
    </row>
    <row r="22" spans="2:16" ht="3.75" customHeight="1" x14ac:dyDescent="0.2">
      <c r="B22" s="27"/>
      <c r="C22" s="27"/>
      <c r="D22" s="27"/>
      <c r="E22" s="27"/>
      <c r="F22" s="27"/>
      <c r="G22" s="27"/>
      <c r="H22" s="27"/>
      <c r="I22" s="27"/>
      <c r="J22" s="27"/>
      <c r="K22" s="27"/>
      <c r="L22" s="27"/>
      <c r="M22" s="27"/>
    </row>
    <row r="23" spans="2:16" ht="3.75" customHeight="1" x14ac:dyDescent="0.2">
      <c r="B23" s="236"/>
      <c r="C23" s="236"/>
      <c r="D23" s="236"/>
      <c r="E23" s="236"/>
      <c r="F23" s="236"/>
      <c r="G23" s="236"/>
      <c r="H23" s="236"/>
      <c r="I23" s="236"/>
      <c r="J23" s="236"/>
      <c r="K23" s="236"/>
      <c r="L23" s="236"/>
      <c r="M23" s="236"/>
    </row>
    <row r="24" spans="2:16" ht="14.25" customHeight="1" x14ac:dyDescent="0.2">
      <c r="B24" s="244" t="s">
        <v>54</v>
      </c>
      <c r="C24" s="245"/>
      <c r="D24" s="245"/>
      <c r="E24" s="245"/>
      <c r="F24" s="245"/>
      <c r="G24" s="245"/>
      <c r="H24" s="245"/>
      <c r="I24" s="245"/>
      <c r="J24" s="245"/>
      <c r="K24" s="245"/>
      <c r="L24" s="245"/>
      <c r="M24" s="245"/>
      <c r="N24" s="245"/>
      <c r="O24" s="245"/>
      <c r="P24" s="246"/>
    </row>
    <row r="25" spans="2:16" ht="14.25" customHeight="1" x14ac:dyDescent="0.2">
      <c r="B25" s="230" t="s">
        <v>55</v>
      </c>
      <c r="C25" s="231"/>
      <c r="D25" s="231"/>
      <c r="E25" s="231"/>
      <c r="F25" s="231"/>
      <c r="G25" s="231"/>
      <c r="H25" s="231"/>
      <c r="I25" s="231"/>
      <c r="J25" s="231"/>
      <c r="K25" s="231"/>
      <c r="L25" s="231"/>
      <c r="M25" s="231"/>
      <c r="N25" s="231"/>
      <c r="O25" s="231"/>
      <c r="P25" s="232"/>
    </row>
    <row r="26" spans="2:16" x14ac:dyDescent="0.2">
      <c r="B26" s="230"/>
      <c r="C26" s="231"/>
      <c r="D26" s="231"/>
      <c r="E26" s="231"/>
      <c r="F26" s="231"/>
      <c r="G26" s="231"/>
      <c r="H26" s="231"/>
      <c r="I26" s="231"/>
      <c r="J26" s="231"/>
      <c r="K26" s="231"/>
      <c r="L26" s="231"/>
      <c r="M26" s="231"/>
      <c r="N26" s="231"/>
      <c r="O26" s="231"/>
      <c r="P26" s="232"/>
    </row>
    <row r="27" spans="2:16" ht="14.25" customHeight="1" x14ac:dyDescent="0.2">
      <c r="B27" s="230" t="s">
        <v>36</v>
      </c>
      <c r="C27" s="231"/>
      <c r="D27" s="231"/>
      <c r="E27" s="231"/>
      <c r="F27" s="231"/>
      <c r="G27" s="231"/>
      <c r="H27" s="231"/>
      <c r="I27" s="231"/>
      <c r="J27" s="231"/>
      <c r="K27" s="231"/>
      <c r="L27" s="231"/>
      <c r="M27" s="231"/>
      <c r="N27" s="231"/>
      <c r="O27" s="231"/>
      <c r="P27" s="232"/>
    </row>
    <row r="28" spans="2:16" ht="3.75" customHeight="1" x14ac:dyDescent="0.2">
      <c r="B28" s="230"/>
      <c r="C28" s="231"/>
      <c r="D28" s="231"/>
      <c r="E28" s="231"/>
      <c r="F28" s="231"/>
      <c r="G28" s="231"/>
      <c r="H28" s="231"/>
      <c r="I28" s="231"/>
      <c r="J28" s="231"/>
      <c r="K28" s="231"/>
      <c r="L28" s="231"/>
      <c r="M28" s="231"/>
      <c r="N28" s="231"/>
      <c r="O28" s="231"/>
      <c r="P28" s="232"/>
    </row>
    <row r="29" spans="2:16" ht="23.25" customHeight="1" x14ac:dyDescent="0.2">
      <c r="B29" s="230"/>
      <c r="C29" s="231"/>
      <c r="D29" s="231"/>
      <c r="E29" s="231"/>
      <c r="F29" s="231"/>
      <c r="G29" s="231"/>
      <c r="H29" s="231"/>
      <c r="I29" s="231"/>
      <c r="J29" s="231"/>
      <c r="K29" s="231"/>
      <c r="L29" s="231"/>
      <c r="M29" s="231"/>
      <c r="N29" s="231"/>
      <c r="O29" s="231"/>
      <c r="P29" s="232"/>
    </row>
    <row r="30" spans="2:16" ht="1.5" customHeight="1" x14ac:dyDescent="0.2">
      <c r="B30" s="237"/>
      <c r="C30" s="236"/>
      <c r="D30" s="236"/>
      <c r="E30" s="236"/>
      <c r="F30" s="236"/>
      <c r="G30" s="236"/>
      <c r="H30" s="236"/>
      <c r="I30" s="236"/>
      <c r="J30" s="236"/>
      <c r="K30" s="236"/>
      <c r="L30" s="236"/>
      <c r="M30" s="236"/>
      <c r="N30" s="13"/>
      <c r="O30" s="13"/>
      <c r="P30" s="14"/>
    </row>
    <row r="31" spans="2:16" ht="14.25" customHeight="1" x14ac:dyDescent="0.2">
      <c r="B31" s="230" t="s">
        <v>56</v>
      </c>
      <c r="C31" s="231"/>
      <c r="D31" s="231"/>
      <c r="E31" s="231"/>
      <c r="F31" s="231"/>
      <c r="G31" s="231"/>
      <c r="H31" s="231"/>
      <c r="I31" s="231"/>
      <c r="J31" s="231"/>
      <c r="K31" s="231"/>
      <c r="L31" s="231"/>
      <c r="M31" s="231"/>
      <c r="N31" s="231"/>
      <c r="O31" s="231"/>
      <c r="P31" s="232"/>
    </row>
    <row r="32" spans="2:16" ht="14.25" customHeight="1" x14ac:dyDescent="0.2">
      <c r="B32" s="238" t="s">
        <v>106</v>
      </c>
      <c r="C32" s="239"/>
      <c r="D32" s="239"/>
      <c r="E32" s="239"/>
      <c r="F32" s="239"/>
      <c r="G32" s="239"/>
      <c r="H32" s="239"/>
      <c r="I32" s="239"/>
      <c r="J32" s="239"/>
      <c r="K32" s="239"/>
      <c r="L32" s="239"/>
      <c r="M32" s="239"/>
      <c r="N32" s="239"/>
      <c r="O32" s="239"/>
      <c r="P32" s="240"/>
    </row>
    <row r="33" spans="2:16" ht="14.25" customHeight="1" x14ac:dyDescent="0.2">
      <c r="B33" s="238"/>
      <c r="C33" s="239"/>
      <c r="D33" s="239"/>
      <c r="E33" s="239"/>
      <c r="F33" s="239"/>
      <c r="G33" s="239"/>
      <c r="H33" s="239"/>
      <c r="I33" s="239"/>
      <c r="J33" s="239"/>
      <c r="K33" s="239"/>
      <c r="L33" s="239"/>
      <c r="M33" s="239"/>
      <c r="N33" s="239"/>
      <c r="O33" s="239"/>
      <c r="P33" s="240"/>
    </row>
    <row r="34" spans="2:16" ht="4.5" customHeight="1" x14ac:dyDescent="0.2">
      <c r="B34" s="238"/>
      <c r="C34" s="239"/>
      <c r="D34" s="239"/>
      <c r="E34" s="239"/>
      <c r="F34" s="239"/>
      <c r="G34" s="239"/>
      <c r="H34" s="239"/>
      <c r="I34" s="239"/>
      <c r="J34" s="239"/>
      <c r="K34" s="239"/>
      <c r="L34" s="239"/>
      <c r="M34" s="239"/>
      <c r="N34" s="239"/>
      <c r="O34" s="239"/>
      <c r="P34" s="240"/>
    </row>
    <row r="35" spans="2:16" ht="14.25" customHeight="1" x14ac:dyDescent="0.2">
      <c r="B35" s="230" t="s">
        <v>8</v>
      </c>
      <c r="C35" s="231"/>
      <c r="D35" s="231"/>
      <c r="E35" s="231"/>
      <c r="F35" s="231"/>
      <c r="G35" s="231"/>
      <c r="H35" s="231"/>
      <c r="I35" s="231"/>
      <c r="J35" s="231"/>
      <c r="K35" s="231"/>
      <c r="L35" s="231"/>
      <c r="M35" s="231"/>
      <c r="N35" s="231"/>
      <c r="O35" s="231"/>
      <c r="P35" s="232"/>
    </row>
    <row r="36" spans="2:16" ht="3.75" customHeight="1" x14ac:dyDescent="0.2">
      <c r="B36" s="237"/>
      <c r="C36" s="236"/>
      <c r="D36" s="236"/>
      <c r="E36" s="236"/>
      <c r="F36" s="236"/>
      <c r="G36" s="236"/>
      <c r="H36" s="236"/>
      <c r="I36" s="236"/>
      <c r="J36" s="236"/>
      <c r="K36" s="236"/>
      <c r="L36" s="236"/>
      <c r="M36" s="236"/>
      <c r="N36" s="13"/>
      <c r="O36" s="13"/>
      <c r="P36" s="14"/>
    </row>
    <row r="37" spans="2:16" ht="14.25" customHeight="1" x14ac:dyDescent="0.2">
      <c r="B37" s="230" t="s">
        <v>57</v>
      </c>
      <c r="C37" s="231"/>
      <c r="D37" s="231"/>
      <c r="E37" s="231"/>
      <c r="F37" s="231"/>
      <c r="G37" s="231"/>
      <c r="H37" s="231"/>
      <c r="I37" s="231"/>
      <c r="J37" s="231"/>
      <c r="K37" s="231"/>
      <c r="L37" s="231"/>
      <c r="M37" s="231"/>
      <c r="N37" s="231"/>
      <c r="O37" s="231"/>
      <c r="P37" s="232"/>
    </row>
    <row r="38" spans="2:16" x14ac:dyDescent="0.2">
      <c r="B38" s="230" t="s">
        <v>112</v>
      </c>
      <c r="C38" s="231"/>
      <c r="D38" s="231"/>
      <c r="E38" s="231"/>
      <c r="F38" s="231"/>
      <c r="G38" s="231"/>
      <c r="H38" s="231"/>
      <c r="I38" s="231"/>
      <c r="J38" s="231"/>
      <c r="K38" s="231"/>
      <c r="L38" s="231"/>
      <c r="M38" s="231"/>
      <c r="N38" s="231"/>
      <c r="O38" s="231"/>
      <c r="P38" s="232"/>
    </row>
    <row r="39" spans="2:16" ht="14.25" customHeight="1" x14ac:dyDescent="0.2">
      <c r="B39" s="233" t="s">
        <v>58</v>
      </c>
      <c r="C39" s="234"/>
      <c r="D39" s="234"/>
      <c r="E39" s="234"/>
      <c r="F39" s="234"/>
      <c r="G39" s="234"/>
      <c r="H39" s="234"/>
      <c r="I39" s="234"/>
      <c r="J39" s="234"/>
      <c r="K39" s="234"/>
      <c r="L39" s="234"/>
      <c r="M39" s="234"/>
      <c r="N39" s="234"/>
      <c r="O39" s="234"/>
      <c r="P39" s="235"/>
    </row>
    <row r="40" spans="2:16" ht="3.75" customHeight="1" x14ac:dyDescent="0.2">
      <c r="B40" s="144"/>
      <c r="C40" s="143"/>
      <c r="D40" s="143"/>
      <c r="E40" s="143"/>
      <c r="F40" s="143"/>
      <c r="G40" s="143"/>
      <c r="H40" s="143"/>
      <c r="I40" s="143"/>
      <c r="J40" s="143"/>
      <c r="K40" s="143"/>
      <c r="L40" s="143"/>
      <c r="M40" s="143"/>
      <c r="N40" s="13"/>
      <c r="O40" s="13"/>
      <c r="P40" s="14"/>
    </row>
    <row r="41" spans="2:16" ht="3.75" customHeight="1" x14ac:dyDescent="0.2">
      <c r="B41" s="236"/>
      <c r="C41" s="236"/>
      <c r="D41" s="236"/>
      <c r="E41" s="236"/>
      <c r="F41" s="236"/>
      <c r="G41" s="236"/>
      <c r="H41" s="236"/>
      <c r="I41" s="236"/>
      <c r="J41" s="236"/>
      <c r="K41" s="236"/>
      <c r="L41" s="236"/>
      <c r="M41" s="236"/>
    </row>
    <row r="42" spans="2:16" ht="24" customHeight="1" x14ac:dyDescent="0.2">
      <c r="B42" s="202" t="s">
        <v>12</v>
      </c>
      <c r="C42" s="203"/>
      <c r="D42" s="203"/>
      <c r="E42" s="203"/>
      <c r="F42" s="203"/>
      <c r="G42" s="203"/>
      <c r="H42" s="203"/>
      <c r="I42" s="203"/>
      <c r="J42" s="203"/>
      <c r="K42" s="203"/>
      <c r="L42" s="203"/>
      <c r="M42" s="203"/>
      <c r="N42" s="203"/>
      <c r="O42" s="203"/>
      <c r="P42" s="203"/>
    </row>
    <row r="43" spans="2:16" ht="3.75" customHeight="1" x14ac:dyDescent="0.2">
      <c r="B43" s="141"/>
      <c r="C43" s="141"/>
      <c r="D43" s="141"/>
      <c r="E43" s="141"/>
      <c r="F43" s="141"/>
      <c r="G43" s="141"/>
      <c r="H43" s="141"/>
      <c r="I43" s="141"/>
      <c r="J43" s="141"/>
      <c r="K43" s="141"/>
      <c r="L43" s="141"/>
      <c r="M43" s="141"/>
    </row>
    <row r="44" spans="2:16" x14ac:dyDescent="0.2">
      <c r="B44" s="141"/>
      <c r="C44" s="141"/>
      <c r="D44" s="141"/>
      <c r="E44" s="141"/>
      <c r="F44" s="6" t="s">
        <v>30</v>
      </c>
      <c r="G44" s="141"/>
      <c r="H44" s="6" t="s">
        <v>15</v>
      </c>
      <c r="I44" s="141"/>
      <c r="J44" s="6" t="s">
        <v>14</v>
      </c>
      <c r="K44" s="141"/>
      <c r="L44" s="6" t="s">
        <v>39</v>
      </c>
      <c r="N44" s="6" t="s">
        <v>13</v>
      </c>
    </row>
    <row r="45" spans="2:16" ht="3.75" customHeight="1" x14ac:dyDescent="0.2">
      <c r="B45" s="141"/>
      <c r="C45" s="141"/>
      <c r="D45" s="141"/>
      <c r="E45" s="141"/>
      <c r="F45" s="141"/>
      <c r="G45" s="141"/>
      <c r="H45" s="141"/>
      <c r="I45" s="141"/>
      <c r="J45" s="141"/>
      <c r="K45" s="141"/>
      <c r="L45" s="141"/>
      <c r="N45" s="141"/>
    </row>
    <row r="46" spans="2:16" x14ac:dyDescent="0.2">
      <c r="B46" s="204" t="s">
        <v>26</v>
      </c>
      <c r="C46" s="205"/>
      <c r="D46" s="206"/>
      <c r="E46" s="141"/>
      <c r="F46" s="7">
        <v>5</v>
      </c>
      <c r="G46" s="141"/>
      <c r="H46" s="7">
        <v>1</v>
      </c>
      <c r="I46" s="141"/>
      <c r="J46" s="7">
        <v>0</v>
      </c>
      <c r="K46" s="141"/>
      <c r="L46" s="7">
        <v>0</v>
      </c>
      <c r="N46" s="7">
        <f>SUM(F46:L46)</f>
        <v>6</v>
      </c>
    </row>
    <row r="47" spans="2:16" ht="3.75" customHeight="1" x14ac:dyDescent="0.2">
      <c r="B47" s="141"/>
      <c r="C47" s="141"/>
      <c r="D47" s="141"/>
      <c r="E47" s="141"/>
      <c r="F47" s="141"/>
      <c r="G47" s="141"/>
      <c r="H47" s="141"/>
      <c r="I47" s="141"/>
      <c r="J47" s="141"/>
      <c r="K47" s="141"/>
      <c r="L47" s="141"/>
      <c r="N47" s="7"/>
    </row>
    <row r="48" spans="2:16" x14ac:dyDescent="0.2">
      <c r="B48" s="204" t="s">
        <v>31</v>
      </c>
      <c r="C48" s="205"/>
      <c r="D48" s="206"/>
      <c r="E48" s="141"/>
      <c r="F48" s="7">
        <v>1100</v>
      </c>
      <c r="G48" s="141"/>
      <c r="H48" s="7">
        <v>150</v>
      </c>
      <c r="I48" s="141"/>
      <c r="J48" s="7">
        <v>0</v>
      </c>
      <c r="K48" s="141"/>
      <c r="L48" s="7">
        <v>0</v>
      </c>
      <c r="N48" s="7">
        <f>SUM(F48:L48)</f>
        <v>1250</v>
      </c>
    </row>
    <row r="49" spans="2:16" ht="3.75" customHeight="1" x14ac:dyDescent="0.2">
      <c r="B49" s="141"/>
      <c r="C49" s="141"/>
      <c r="D49" s="141"/>
      <c r="E49" s="141"/>
      <c r="F49" s="141"/>
      <c r="G49" s="141"/>
      <c r="H49" s="141"/>
      <c r="I49" s="141"/>
      <c r="J49" s="141"/>
      <c r="K49" s="141"/>
      <c r="L49" s="141"/>
      <c r="N49" s="7"/>
    </row>
    <row r="50" spans="2:16" x14ac:dyDescent="0.2">
      <c r="B50" s="204" t="s">
        <v>16</v>
      </c>
      <c r="C50" s="205"/>
      <c r="D50" s="206"/>
      <c r="E50" s="141"/>
      <c r="F50" s="21">
        <v>17759</v>
      </c>
      <c r="G50" s="141"/>
      <c r="H50" s="7">
        <v>8126</v>
      </c>
      <c r="I50" s="141"/>
      <c r="J50" s="7">
        <v>2153</v>
      </c>
      <c r="K50" s="141"/>
      <c r="L50" s="7">
        <v>0</v>
      </c>
      <c r="N50" s="7">
        <f>SUM(F50:L50)</f>
        <v>28038</v>
      </c>
    </row>
    <row r="51" spans="2:16" ht="3.75" customHeight="1" x14ac:dyDescent="0.2">
      <c r="B51" s="141"/>
      <c r="C51" s="141"/>
      <c r="D51" s="141"/>
      <c r="E51" s="141"/>
      <c r="F51" s="141"/>
      <c r="G51" s="141"/>
      <c r="H51" s="141"/>
      <c r="I51" s="141"/>
      <c r="J51" s="141"/>
      <c r="K51" s="141"/>
      <c r="L51" s="141"/>
      <c r="N51" s="7"/>
    </row>
    <row r="52" spans="2:16" x14ac:dyDescent="0.2">
      <c r="B52" s="204" t="s">
        <v>17</v>
      </c>
      <c r="C52" s="205"/>
      <c r="D52" s="206"/>
      <c r="E52" s="141"/>
      <c r="F52" s="7">
        <f>1174-21</f>
        <v>1153</v>
      </c>
      <c r="G52" s="141"/>
      <c r="H52" s="7">
        <f>335-21</f>
        <v>314</v>
      </c>
      <c r="I52" s="141"/>
      <c r="J52" s="7">
        <v>309</v>
      </c>
      <c r="K52" s="141"/>
      <c r="L52" s="7">
        <v>42</v>
      </c>
      <c r="N52" s="7">
        <f>SUM(F52:L52)</f>
        <v>1818</v>
      </c>
    </row>
    <row r="53" spans="2:16" ht="3.75" customHeight="1" x14ac:dyDescent="0.2">
      <c r="B53" s="141"/>
      <c r="C53" s="141"/>
      <c r="D53" s="141"/>
      <c r="E53" s="141"/>
      <c r="F53" s="141"/>
      <c r="G53" s="141"/>
      <c r="H53" s="141"/>
      <c r="I53" s="141"/>
      <c r="J53" s="141"/>
      <c r="K53" s="141"/>
      <c r="L53" s="141"/>
      <c r="N53" s="7"/>
    </row>
    <row r="54" spans="2:16" ht="14.25" customHeight="1" x14ac:dyDescent="0.2">
      <c r="B54" s="204" t="s">
        <v>22</v>
      </c>
      <c r="C54" s="205"/>
      <c r="D54" s="206"/>
      <c r="E54" s="141"/>
      <c r="F54" s="7">
        <v>4</v>
      </c>
      <c r="G54" s="141"/>
      <c r="H54" s="7">
        <v>1</v>
      </c>
      <c r="I54" s="141"/>
      <c r="J54" s="7">
        <v>1</v>
      </c>
      <c r="K54" s="141"/>
      <c r="L54" s="7">
        <v>1</v>
      </c>
      <c r="N54" s="7">
        <f>SUM(F54:L54)</f>
        <v>7</v>
      </c>
    </row>
    <row r="55" spans="2:16" ht="3.75" customHeight="1" x14ac:dyDescent="0.2">
      <c r="B55" s="141"/>
      <c r="C55" s="141"/>
      <c r="D55" s="141"/>
      <c r="E55" s="141"/>
      <c r="F55" s="141"/>
      <c r="G55" s="141"/>
      <c r="H55" s="141"/>
      <c r="I55" s="141"/>
      <c r="J55" s="141"/>
      <c r="K55" s="141"/>
      <c r="L55" s="141"/>
      <c r="N55" s="7"/>
    </row>
    <row r="56" spans="2:16" ht="14.25" customHeight="1" x14ac:dyDescent="0.2">
      <c r="B56" s="204" t="s">
        <v>21</v>
      </c>
      <c r="C56" s="205"/>
      <c r="D56" s="206"/>
      <c r="E56" s="141"/>
      <c r="F56" s="7">
        <f>350+420+120+55+50</f>
        <v>995</v>
      </c>
      <c r="G56" s="141"/>
      <c r="H56" s="7">
        <v>1185</v>
      </c>
      <c r="I56" s="141"/>
      <c r="J56" s="7">
        <v>570</v>
      </c>
      <c r="K56" s="141"/>
      <c r="L56" s="7"/>
      <c r="N56" s="7">
        <f>SUM(F56:L56)</f>
        <v>2750</v>
      </c>
    </row>
    <row r="57" spans="2:16" ht="3.75" customHeight="1" x14ac:dyDescent="0.2">
      <c r="B57" s="141"/>
      <c r="C57" s="141"/>
      <c r="D57" s="141"/>
      <c r="E57" s="141"/>
      <c r="F57" s="141"/>
      <c r="G57" s="141"/>
      <c r="H57" s="141"/>
      <c r="I57" s="141"/>
      <c r="J57" s="141"/>
      <c r="K57" s="141"/>
      <c r="L57" s="141"/>
    </row>
    <row r="58" spans="2:16" ht="14.25" customHeight="1" x14ac:dyDescent="0.2">
      <c r="B58" s="204" t="s">
        <v>29</v>
      </c>
      <c r="C58" s="205"/>
      <c r="D58" s="206"/>
      <c r="E58" s="141"/>
      <c r="F58" s="15">
        <v>0.375</v>
      </c>
      <c r="G58" s="141"/>
      <c r="H58" s="15">
        <v>0.35416666666666669</v>
      </c>
      <c r="I58" s="141"/>
      <c r="J58" s="15">
        <v>0.375</v>
      </c>
      <c r="K58" s="141"/>
      <c r="L58" s="15"/>
    </row>
    <row r="59" spans="2:16" ht="3.75" customHeight="1" x14ac:dyDescent="0.2">
      <c r="B59" s="141"/>
      <c r="C59" s="141"/>
      <c r="D59" s="141"/>
      <c r="E59" s="141"/>
      <c r="F59" s="141"/>
      <c r="G59" s="141"/>
      <c r="H59" s="141"/>
      <c r="I59" s="141"/>
      <c r="J59" s="141"/>
      <c r="K59" s="141"/>
      <c r="L59" s="141"/>
      <c r="M59" s="141"/>
    </row>
    <row r="60" spans="2:16" ht="12" customHeight="1" x14ac:dyDescent="0.2">
      <c r="B60" s="212" t="s">
        <v>28</v>
      </c>
      <c r="C60" s="213"/>
      <c r="D60" s="214"/>
      <c r="E60" s="141"/>
      <c r="F60" s="221" t="s">
        <v>38</v>
      </c>
      <c r="G60" s="222"/>
      <c r="H60" s="222"/>
      <c r="I60" s="222"/>
      <c r="J60" s="222"/>
      <c r="K60" s="222"/>
      <c r="L60" s="222"/>
      <c r="M60" s="222"/>
      <c r="N60" s="222"/>
      <c r="O60" s="222"/>
      <c r="P60" s="223"/>
    </row>
    <row r="61" spans="2:16" ht="12" customHeight="1" x14ac:dyDescent="0.2">
      <c r="B61" s="215"/>
      <c r="C61" s="216"/>
      <c r="D61" s="217"/>
      <c r="E61" s="141"/>
      <c r="F61" s="224"/>
      <c r="G61" s="225"/>
      <c r="H61" s="225"/>
      <c r="I61" s="225"/>
      <c r="J61" s="225"/>
      <c r="K61" s="225"/>
      <c r="L61" s="225"/>
      <c r="M61" s="225"/>
      <c r="N61" s="225"/>
      <c r="O61" s="225"/>
      <c r="P61" s="226"/>
    </row>
    <row r="62" spans="2:16" ht="12" customHeight="1" x14ac:dyDescent="0.2">
      <c r="B62" s="215"/>
      <c r="C62" s="216"/>
      <c r="D62" s="217"/>
      <c r="E62" s="141"/>
      <c r="F62" s="224"/>
      <c r="G62" s="225"/>
      <c r="H62" s="225"/>
      <c r="I62" s="225"/>
      <c r="J62" s="225"/>
      <c r="K62" s="225"/>
      <c r="L62" s="225"/>
      <c r="M62" s="225"/>
      <c r="N62" s="225"/>
      <c r="O62" s="225"/>
      <c r="P62" s="226"/>
    </row>
    <row r="63" spans="2:16" ht="12" customHeight="1" x14ac:dyDescent="0.2">
      <c r="B63" s="215"/>
      <c r="C63" s="216"/>
      <c r="D63" s="217"/>
      <c r="E63" s="141"/>
      <c r="F63" s="224"/>
      <c r="G63" s="225"/>
      <c r="H63" s="225"/>
      <c r="I63" s="225"/>
      <c r="J63" s="225"/>
      <c r="K63" s="225"/>
      <c r="L63" s="225"/>
      <c r="M63" s="225"/>
      <c r="N63" s="225"/>
      <c r="O63" s="225"/>
      <c r="P63" s="226"/>
    </row>
    <row r="64" spans="2:16" ht="12" customHeight="1" x14ac:dyDescent="0.2">
      <c r="B64" s="215"/>
      <c r="C64" s="216"/>
      <c r="D64" s="217"/>
      <c r="E64" s="141"/>
      <c r="F64" s="224"/>
      <c r="G64" s="225"/>
      <c r="H64" s="225"/>
      <c r="I64" s="225"/>
      <c r="J64" s="225"/>
      <c r="K64" s="225"/>
      <c r="L64" s="225"/>
      <c r="M64" s="225"/>
      <c r="N64" s="225"/>
      <c r="O64" s="225"/>
      <c r="P64" s="226"/>
    </row>
    <row r="65" spans="2:16" ht="12" customHeight="1" x14ac:dyDescent="0.2">
      <c r="B65" s="215"/>
      <c r="C65" s="216"/>
      <c r="D65" s="217"/>
      <c r="E65" s="141"/>
      <c r="F65" s="224"/>
      <c r="G65" s="225"/>
      <c r="H65" s="225"/>
      <c r="I65" s="225"/>
      <c r="J65" s="225"/>
      <c r="K65" s="225"/>
      <c r="L65" s="225"/>
      <c r="M65" s="225"/>
      <c r="N65" s="225"/>
      <c r="O65" s="225"/>
      <c r="P65" s="226"/>
    </row>
    <row r="66" spans="2:16" ht="12" customHeight="1" x14ac:dyDescent="0.2">
      <c r="B66" s="215"/>
      <c r="C66" s="216"/>
      <c r="D66" s="217"/>
      <c r="E66" s="141"/>
      <c r="F66" s="224"/>
      <c r="G66" s="225"/>
      <c r="H66" s="225"/>
      <c r="I66" s="225"/>
      <c r="J66" s="225"/>
      <c r="K66" s="225"/>
      <c r="L66" s="225"/>
      <c r="M66" s="225"/>
      <c r="N66" s="225"/>
      <c r="O66" s="225"/>
      <c r="P66" s="226"/>
    </row>
    <row r="67" spans="2:16" ht="12" customHeight="1" x14ac:dyDescent="0.2">
      <c r="B67" s="218"/>
      <c r="C67" s="219"/>
      <c r="D67" s="220"/>
      <c r="E67" s="141"/>
      <c r="F67" s="227"/>
      <c r="G67" s="228"/>
      <c r="H67" s="228"/>
      <c r="I67" s="228"/>
      <c r="J67" s="228"/>
      <c r="K67" s="228"/>
      <c r="L67" s="228"/>
      <c r="M67" s="228"/>
      <c r="N67" s="228"/>
      <c r="O67" s="228"/>
      <c r="P67" s="229"/>
    </row>
    <row r="68" spans="2:16" ht="6" customHeight="1" x14ac:dyDescent="0.2">
      <c r="B68" s="141"/>
      <c r="C68" s="141"/>
      <c r="D68" s="141"/>
      <c r="E68" s="141"/>
      <c r="F68" s="141"/>
      <c r="G68" s="141"/>
      <c r="H68" s="141"/>
      <c r="I68" s="141"/>
      <c r="J68" s="141"/>
      <c r="K68" s="141"/>
      <c r="L68" s="141"/>
      <c r="M68" s="141"/>
    </row>
    <row r="69" spans="2:16" ht="20.25" x14ac:dyDescent="0.2">
      <c r="B69" s="202" t="s">
        <v>32</v>
      </c>
      <c r="C69" s="203"/>
      <c r="D69" s="203"/>
      <c r="E69" s="203"/>
      <c r="F69" s="203"/>
      <c r="G69" s="203"/>
      <c r="H69" s="203"/>
      <c r="I69" s="203"/>
      <c r="J69" s="203"/>
      <c r="K69" s="203"/>
      <c r="L69" s="203"/>
      <c r="M69" s="203"/>
      <c r="N69" s="203"/>
      <c r="O69" s="203"/>
      <c r="P69" s="203"/>
    </row>
    <row r="70" spans="2:16" ht="3.75" customHeight="1" x14ac:dyDescent="0.2">
      <c r="B70" s="141"/>
      <c r="C70" s="141"/>
      <c r="D70" s="141"/>
      <c r="E70" s="141"/>
      <c r="F70" s="141"/>
      <c r="G70" s="141"/>
      <c r="H70" s="141"/>
      <c r="I70" s="141"/>
      <c r="J70" s="141"/>
      <c r="K70" s="141"/>
      <c r="L70" s="141"/>
      <c r="M70" s="141"/>
    </row>
    <row r="71" spans="2:16" ht="14.25" customHeight="1" x14ac:dyDescent="0.2">
      <c r="B71" s="204" t="s">
        <v>33</v>
      </c>
      <c r="C71" s="205"/>
      <c r="D71" s="205"/>
      <c r="E71" s="205"/>
      <c r="F71" s="205"/>
      <c r="G71" s="206"/>
      <c r="H71" s="207">
        <f>'Teklif Formu 2'!H71:J71</f>
        <v>0</v>
      </c>
      <c r="I71" s="208"/>
      <c r="J71" s="209"/>
      <c r="L71" s="28"/>
      <c r="M71" s="28"/>
    </row>
    <row r="72" spans="2:16" ht="3.75" customHeight="1" x14ac:dyDescent="0.2">
      <c r="B72" s="141"/>
      <c r="C72" s="141"/>
      <c r="D72" s="141"/>
      <c r="E72" s="141"/>
      <c r="F72" s="141"/>
      <c r="G72" s="141"/>
      <c r="H72" s="141"/>
      <c r="I72" s="141"/>
      <c r="J72" s="141"/>
      <c r="K72" s="141"/>
      <c r="L72" s="28"/>
      <c r="M72" s="28"/>
    </row>
    <row r="73" spans="2:16" ht="14.25" customHeight="1" x14ac:dyDescent="0.2">
      <c r="B73" s="204" t="s">
        <v>34</v>
      </c>
      <c r="C73" s="205"/>
      <c r="D73" s="205"/>
      <c r="E73" s="205"/>
      <c r="F73" s="205"/>
      <c r="G73" s="206"/>
      <c r="H73" s="207">
        <f>'Teklif Formu 2'!H73:J73</f>
        <v>0</v>
      </c>
      <c r="I73" s="208"/>
      <c r="J73" s="209"/>
      <c r="L73" s="28"/>
      <c r="M73" s="28"/>
    </row>
    <row r="74" spans="2:16" ht="3.75" customHeight="1" x14ac:dyDescent="0.2">
      <c r="B74" s="141"/>
      <c r="C74" s="141"/>
      <c r="D74" s="141"/>
      <c r="E74" s="141"/>
      <c r="F74" s="141"/>
      <c r="G74" s="141"/>
      <c r="H74" s="141"/>
      <c r="I74" s="141"/>
      <c r="J74" s="141"/>
      <c r="K74" s="141"/>
      <c r="L74" s="28"/>
      <c r="M74" s="28"/>
    </row>
    <row r="75" spans="2:16" ht="14.25" customHeight="1" x14ac:dyDescent="0.2">
      <c r="B75" s="204" t="s">
        <v>35</v>
      </c>
      <c r="C75" s="205"/>
      <c r="D75" s="205"/>
      <c r="E75" s="205"/>
      <c r="F75" s="205"/>
      <c r="G75" s="206"/>
      <c r="H75" s="207">
        <f>'Teklif Formu 2'!H75:J75</f>
        <v>0</v>
      </c>
      <c r="I75" s="208"/>
      <c r="J75" s="209"/>
      <c r="L75" s="28"/>
      <c r="M75" s="28"/>
    </row>
    <row r="76" spans="2:16" ht="3.75" customHeight="1" x14ac:dyDescent="0.2">
      <c r="B76" s="141"/>
      <c r="C76" s="141"/>
      <c r="D76" s="141"/>
      <c r="E76" s="141"/>
      <c r="F76" s="141"/>
      <c r="G76" s="141"/>
      <c r="H76" s="141"/>
      <c r="I76" s="141"/>
      <c r="J76" s="141"/>
      <c r="K76" s="141"/>
      <c r="L76" s="141"/>
      <c r="M76" s="141"/>
    </row>
    <row r="77" spans="2:16" ht="8.25" customHeight="1" x14ac:dyDescent="0.2">
      <c r="B77" s="141"/>
      <c r="C77" s="141"/>
      <c r="D77" s="141"/>
      <c r="E77" s="141"/>
      <c r="F77" s="141"/>
      <c r="G77" s="141"/>
      <c r="H77" s="141"/>
      <c r="I77" s="141"/>
      <c r="J77" s="141"/>
      <c r="K77" s="141"/>
      <c r="L77" s="141"/>
      <c r="M77" s="141"/>
    </row>
    <row r="78" spans="2:16" ht="20.25" x14ac:dyDescent="0.2">
      <c r="B78" s="202" t="s">
        <v>52</v>
      </c>
      <c r="C78" s="203"/>
      <c r="D78" s="203"/>
      <c r="E78" s="203"/>
      <c r="F78" s="203"/>
      <c r="G78" s="203"/>
      <c r="H78" s="203"/>
      <c r="I78" s="203"/>
      <c r="J78" s="203"/>
      <c r="K78" s="203"/>
      <c r="L78" s="203"/>
      <c r="M78" s="203"/>
      <c r="N78" s="203"/>
      <c r="O78" s="203"/>
      <c r="P78" s="203"/>
    </row>
    <row r="79" spans="2:16" ht="8.25" customHeight="1" x14ac:dyDescent="0.2">
      <c r="B79" s="141"/>
      <c r="C79" s="141"/>
      <c r="D79" s="141"/>
      <c r="E79" s="141"/>
      <c r="F79" s="141"/>
      <c r="G79" s="141"/>
      <c r="H79" s="141"/>
      <c r="I79" s="141"/>
      <c r="J79" s="141"/>
      <c r="K79" s="141"/>
      <c r="L79" s="141"/>
      <c r="M79" s="141"/>
    </row>
    <row r="80" spans="2:16" ht="18" customHeight="1" thickBot="1" x14ac:dyDescent="0.25">
      <c r="B80" s="141"/>
      <c r="C80" s="141"/>
      <c r="D80" s="141"/>
      <c r="F80" s="22" t="s">
        <v>37</v>
      </c>
      <c r="G80" s="22"/>
      <c r="H80" s="22" t="s">
        <v>23</v>
      </c>
      <c r="I80" s="22"/>
      <c r="J80" s="22" t="s">
        <v>24</v>
      </c>
      <c r="K80" s="22"/>
      <c r="L80" s="22" t="s">
        <v>41</v>
      </c>
      <c r="M80" s="22"/>
    </row>
    <row r="81" spans="1:21" x14ac:dyDescent="0.2">
      <c r="B81" s="210" t="s">
        <v>49</v>
      </c>
      <c r="C81" s="211"/>
      <c r="D81" s="211"/>
      <c r="F81" s="25" t="s">
        <v>50</v>
      </c>
      <c r="G81" s="141"/>
      <c r="H81" s="25" t="s">
        <v>50</v>
      </c>
      <c r="I81" s="141"/>
      <c r="J81" s="25" t="s">
        <v>50</v>
      </c>
      <c r="K81" s="141"/>
      <c r="L81" s="25" t="s">
        <v>50</v>
      </c>
      <c r="M81" s="141"/>
    </row>
    <row r="82" spans="1:21" ht="15" x14ac:dyDescent="0.25">
      <c r="B82" s="195" t="s">
        <v>44</v>
      </c>
      <c r="C82" s="196"/>
      <c r="D82" s="197"/>
      <c r="F82" s="23">
        <v>18</v>
      </c>
      <c r="G82" s="141"/>
      <c r="H82" s="23">
        <v>6</v>
      </c>
      <c r="I82" s="141"/>
      <c r="J82" s="23">
        <v>3</v>
      </c>
      <c r="K82" s="141"/>
      <c r="L82" s="23">
        <v>3</v>
      </c>
      <c r="M82" s="141"/>
    </row>
    <row r="83" spans="1:21" ht="15" x14ac:dyDescent="0.25">
      <c r="B83" s="195" t="s">
        <v>45</v>
      </c>
      <c r="C83" s="196"/>
      <c r="D83" s="197"/>
      <c r="F83" s="23">
        <v>18</v>
      </c>
      <c r="G83" s="141"/>
      <c r="H83" s="23">
        <v>6</v>
      </c>
      <c r="I83" s="141"/>
      <c r="J83" s="23">
        <v>4</v>
      </c>
      <c r="K83" s="141"/>
      <c r="L83" s="23">
        <v>3</v>
      </c>
      <c r="M83" s="141"/>
    </row>
    <row r="84" spans="1:21" ht="15" x14ac:dyDescent="0.25">
      <c r="B84" s="285" t="s">
        <v>46</v>
      </c>
      <c r="C84" s="286"/>
      <c r="D84" s="287"/>
      <c r="F84" s="23"/>
      <c r="G84" s="141"/>
      <c r="H84" s="23"/>
      <c r="I84" s="141"/>
      <c r="J84" s="23"/>
      <c r="K84" s="141"/>
      <c r="L84" s="23"/>
      <c r="M84" s="141"/>
    </row>
    <row r="85" spans="1:21" ht="15" x14ac:dyDescent="0.25">
      <c r="B85" s="195" t="s">
        <v>47</v>
      </c>
      <c r="C85" s="196"/>
      <c r="D85" s="197"/>
      <c r="F85" s="23">
        <v>19</v>
      </c>
      <c r="G85" s="141"/>
      <c r="H85" s="23">
        <v>12</v>
      </c>
      <c r="I85" s="141"/>
      <c r="J85" s="23">
        <v>6</v>
      </c>
      <c r="K85" s="141"/>
      <c r="L85" s="23">
        <v>4</v>
      </c>
      <c r="M85" s="141"/>
      <c r="T85" s="42"/>
      <c r="U85" s="42"/>
    </row>
    <row r="86" spans="1:21" ht="15.75" thickBot="1" x14ac:dyDescent="0.3">
      <c r="B86" s="198" t="s">
        <v>48</v>
      </c>
      <c r="C86" s="199"/>
      <c r="D86" s="200"/>
      <c r="F86" s="24">
        <v>12</v>
      </c>
      <c r="G86" s="141"/>
      <c r="H86" s="24">
        <v>2</v>
      </c>
      <c r="I86" s="141"/>
      <c r="J86" s="24">
        <v>1</v>
      </c>
      <c r="K86" s="141"/>
      <c r="L86" s="24">
        <v>1</v>
      </c>
      <c r="M86" s="141"/>
      <c r="T86" s="42"/>
      <c r="U86" s="42"/>
    </row>
    <row r="87" spans="1:21" x14ac:dyDescent="0.2">
      <c r="B87" s="9"/>
      <c r="C87" s="9"/>
      <c r="D87" s="26" t="s">
        <v>51</v>
      </c>
      <c r="F87" s="10">
        <f>SUM(F82:F86)</f>
        <v>67</v>
      </c>
      <c r="G87" s="2"/>
      <c r="H87" s="10">
        <f>SUM(H82:H86)</f>
        <v>26</v>
      </c>
      <c r="I87" s="2"/>
      <c r="J87" s="10">
        <f>SUM(J82:J86)</f>
        <v>14</v>
      </c>
      <c r="K87" s="2"/>
      <c r="L87" s="10">
        <f>SUM(L82:L86)</f>
        <v>11</v>
      </c>
      <c r="M87" s="2"/>
    </row>
    <row r="88" spans="1:21" ht="3.75" customHeight="1" x14ac:dyDescent="0.2">
      <c r="B88" s="9"/>
      <c r="C88" s="9"/>
      <c r="D88" s="26"/>
      <c r="F88" s="10"/>
      <c r="G88" s="2"/>
      <c r="H88" s="10"/>
      <c r="I88" s="2"/>
      <c r="J88" s="10"/>
      <c r="K88" s="2"/>
      <c r="L88" s="10"/>
      <c r="M88" s="2"/>
    </row>
    <row r="89" spans="1:21" ht="14.25" customHeight="1" x14ac:dyDescent="0.2">
      <c r="A89" s="43" t="s">
        <v>95</v>
      </c>
      <c r="B89" s="201" t="s">
        <v>113</v>
      </c>
      <c r="C89" s="201"/>
      <c r="D89" s="201"/>
      <c r="E89" s="201"/>
      <c r="F89" s="201"/>
      <c r="G89" s="201"/>
      <c r="H89" s="201"/>
      <c r="I89" s="201"/>
      <c r="J89" s="201"/>
      <c r="K89" s="201"/>
      <c r="L89" s="201"/>
      <c r="M89" s="201"/>
      <c r="N89" s="201"/>
      <c r="O89" s="201"/>
      <c r="P89" s="201"/>
    </row>
    <row r="90" spans="1:21" x14ac:dyDescent="0.2">
      <c r="B90" s="141"/>
      <c r="C90" s="141"/>
      <c r="D90" s="141"/>
      <c r="E90" s="141"/>
      <c r="F90" s="141"/>
      <c r="G90" s="141"/>
      <c r="H90" s="141"/>
      <c r="I90" s="141"/>
      <c r="J90" s="141"/>
      <c r="K90" s="141"/>
      <c r="L90" s="141"/>
      <c r="M90" s="141"/>
    </row>
    <row r="91" spans="1:21" ht="24" customHeight="1" x14ac:dyDescent="0.2">
      <c r="B91" s="202" t="s">
        <v>42</v>
      </c>
      <c r="C91" s="203"/>
      <c r="D91" s="203"/>
      <c r="E91" s="203"/>
      <c r="F91" s="203"/>
      <c r="G91" s="203"/>
      <c r="H91" s="203"/>
      <c r="I91" s="203"/>
      <c r="J91" s="203"/>
      <c r="K91" s="203"/>
      <c r="L91" s="203"/>
      <c r="M91" s="203"/>
      <c r="N91" s="203"/>
      <c r="O91" s="203"/>
      <c r="P91" s="203"/>
    </row>
    <row r="92" spans="1:21" ht="3.75" customHeight="1" x14ac:dyDescent="0.2">
      <c r="B92" s="2"/>
      <c r="C92" s="2"/>
      <c r="D92" s="2"/>
      <c r="E92" s="2"/>
      <c r="F92" s="2"/>
      <c r="G92" s="2"/>
      <c r="H92" s="2"/>
      <c r="I92" s="2"/>
      <c r="J92" s="2"/>
      <c r="K92" s="2"/>
      <c r="L92" s="2"/>
      <c r="M92" s="2"/>
    </row>
    <row r="93" spans="1:21" ht="14.25" customHeight="1" x14ac:dyDescent="0.2">
      <c r="B93" s="191" t="s">
        <v>37</v>
      </c>
      <c r="C93" s="192"/>
      <c r="D93" s="192"/>
      <c r="E93" s="192"/>
      <c r="F93" s="192"/>
      <c r="G93" s="192"/>
      <c r="H93" s="192"/>
      <c r="I93" s="192"/>
      <c r="K93" s="192" t="s">
        <v>7</v>
      </c>
      <c r="L93" s="193"/>
      <c r="M93" s="29" t="s">
        <v>19</v>
      </c>
      <c r="N93" s="194" t="s">
        <v>19</v>
      </c>
      <c r="O93" s="194"/>
      <c r="P93" s="194"/>
    </row>
    <row r="94" spans="1:21" ht="3.75" customHeight="1" x14ac:dyDescent="0.2">
      <c r="B94" s="9"/>
      <c r="C94" s="9"/>
      <c r="D94" s="9"/>
      <c r="E94" s="9"/>
      <c r="F94" s="9"/>
      <c r="G94" s="8"/>
      <c r="I94" s="9"/>
      <c r="K94" s="9"/>
      <c r="L94" s="9"/>
      <c r="M94" s="9"/>
    </row>
    <row r="95" spans="1:21" ht="15" customHeight="1" x14ac:dyDescent="0.2">
      <c r="B95" s="178" t="s">
        <v>43</v>
      </c>
      <c r="C95" s="179"/>
      <c r="D95" s="179"/>
      <c r="E95" s="179"/>
      <c r="F95" s="179"/>
      <c r="G95" s="179"/>
      <c r="H95" s="179"/>
      <c r="I95" s="180"/>
      <c r="K95" s="181" t="s">
        <v>18</v>
      </c>
      <c r="L95" s="182"/>
      <c r="M95" s="30"/>
      <c r="N95" s="183"/>
      <c r="O95" s="184"/>
      <c r="P95" s="185"/>
    </row>
    <row r="96" spans="1:21" ht="6.75" customHeight="1" x14ac:dyDescent="0.2">
      <c r="B96" s="2"/>
      <c r="C96" s="2"/>
      <c r="D96" s="2"/>
      <c r="E96" s="2"/>
      <c r="F96" s="2"/>
      <c r="G96" s="2"/>
      <c r="H96" s="2"/>
      <c r="I96" s="2"/>
      <c r="J96" s="2"/>
      <c r="K96" s="2"/>
      <c r="L96" s="2"/>
      <c r="M96" s="2"/>
    </row>
    <row r="97" spans="2:16" ht="3.75" customHeight="1" x14ac:dyDescent="0.2">
      <c r="B97" s="2"/>
      <c r="C97" s="2"/>
      <c r="D97" s="2"/>
      <c r="E97" s="2"/>
      <c r="F97" s="2"/>
      <c r="G97" s="2"/>
      <c r="H97" s="2"/>
      <c r="I97" s="2"/>
      <c r="J97" s="2"/>
      <c r="K97" s="2"/>
      <c r="L97" s="2"/>
      <c r="M97" s="2"/>
    </row>
    <row r="98" spans="2:16" ht="14.25" customHeight="1" x14ac:dyDescent="0.2">
      <c r="B98" s="191" t="s">
        <v>23</v>
      </c>
      <c r="C98" s="192"/>
      <c r="D98" s="192"/>
      <c r="E98" s="192"/>
      <c r="F98" s="192"/>
      <c r="G98" s="192"/>
      <c r="H98" s="192"/>
      <c r="I98" s="192"/>
      <c r="J98" s="29" t="s">
        <v>19</v>
      </c>
      <c r="K98" s="192" t="s">
        <v>7</v>
      </c>
      <c r="L98" s="193"/>
      <c r="M98" s="29"/>
      <c r="N98" s="194" t="s">
        <v>19</v>
      </c>
      <c r="O98" s="194"/>
      <c r="P98" s="194"/>
    </row>
    <row r="99" spans="2:16" ht="3.75" customHeight="1" x14ac:dyDescent="0.2">
      <c r="B99" s="9"/>
      <c r="C99" s="9"/>
      <c r="D99" s="9"/>
      <c r="E99" s="9"/>
      <c r="F99" s="9"/>
      <c r="G99" s="8"/>
      <c r="I99" s="9"/>
      <c r="J99" s="142"/>
      <c r="K99" s="142"/>
      <c r="L99" s="9"/>
      <c r="M99" s="142"/>
    </row>
    <row r="100" spans="2:16" ht="15" customHeight="1" x14ac:dyDescent="0.2">
      <c r="B100" s="178" t="s">
        <v>43</v>
      </c>
      <c r="C100" s="179"/>
      <c r="D100" s="179"/>
      <c r="E100" s="179"/>
      <c r="F100" s="179"/>
      <c r="G100" s="179"/>
      <c r="H100" s="179"/>
      <c r="I100" s="180"/>
      <c r="J100" s="35"/>
      <c r="K100" s="181" t="s">
        <v>18</v>
      </c>
      <c r="L100" s="182"/>
      <c r="M100" s="35"/>
      <c r="N100" s="183"/>
      <c r="O100" s="184"/>
      <c r="P100" s="185"/>
    </row>
    <row r="101" spans="2:16" ht="3.75" customHeight="1" x14ac:dyDescent="0.2">
      <c r="B101" s="9"/>
      <c r="C101" s="9"/>
      <c r="D101" s="9"/>
      <c r="E101" s="9"/>
      <c r="F101" s="8"/>
      <c r="G101" s="8"/>
      <c r="H101" s="10"/>
      <c r="I101" s="9"/>
      <c r="J101" s="142"/>
      <c r="K101" s="142"/>
      <c r="L101" s="142"/>
      <c r="M101" s="142"/>
    </row>
    <row r="102" spans="2:16" ht="3.75" customHeight="1" x14ac:dyDescent="0.2">
      <c r="B102" s="9"/>
      <c r="C102" s="9"/>
      <c r="D102" s="9"/>
      <c r="E102" s="9"/>
      <c r="F102" s="8"/>
      <c r="G102" s="8"/>
      <c r="H102" s="11"/>
      <c r="I102" s="12"/>
      <c r="J102" s="22"/>
      <c r="K102" s="22"/>
      <c r="L102" s="22"/>
      <c r="M102" s="22"/>
    </row>
    <row r="103" spans="2:16" ht="3.75" customHeight="1" x14ac:dyDescent="0.2">
      <c r="B103" s="2"/>
      <c r="C103" s="2"/>
      <c r="D103" s="2"/>
      <c r="E103" s="2"/>
      <c r="F103" s="2"/>
      <c r="G103" s="2"/>
      <c r="H103" s="141"/>
      <c r="I103" s="2"/>
      <c r="J103" s="31"/>
      <c r="K103" s="31"/>
      <c r="L103" s="31"/>
      <c r="M103" s="31"/>
    </row>
    <row r="104" spans="2:16" ht="3.75" customHeight="1" x14ac:dyDescent="0.2">
      <c r="B104" s="2"/>
      <c r="C104" s="2"/>
      <c r="D104" s="2"/>
      <c r="E104" s="2"/>
      <c r="F104" s="2"/>
      <c r="G104" s="2"/>
      <c r="H104" s="141"/>
      <c r="I104" s="2"/>
      <c r="J104" s="31"/>
      <c r="K104" s="31"/>
      <c r="L104" s="31"/>
      <c r="M104" s="31"/>
    </row>
    <row r="105" spans="2:16" ht="14.25" customHeight="1" x14ac:dyDescent="0.2">
      <c r="B105" s="191" t="s">
        <v>24</v>
      </c>
      <c r="C105" s="192"/>
      <c r="D105" s="192"/>
      <c r="E105" s="192"/>
      <c r="F105" s="192"/>
      <c r="G105" s="192"/>
      <c r="H105" s="192"/>
      <c r="I105" s="192"/>
      <c r="J105" s="33" t="s">
        <v>19</v>
      </c>
      <c r="K105" s="192" t="s">
        <v>7</v>
      </c>
      <c r="L105" s="193"/>
      <c r="M105" s="33"/>
      <c r="N105" s="194" t="s">
        <v>19</v>
      </c>
      <c r="O105" s="194"/>
      <c r="P105" s="194"/>
    </row>
    <row r="106" spans="2:16" ht="3.75" customHeight="1" x14ac:dyDescent="0.2">
      <c r="B106" s="9"/>
      <c r="C106" s="9"/>
      <c r="D106" s="9"/>
      <c r="E106" s="9"/>
      <c r="F106" s="9"/>
      <c r="G106" s="8"/>
      <c r="H106" s="142"/>
      <c r="I106" s="9"/>
      <c r="J106" s="32"/>
      <c r="K106" s="32"/>
      <c r="L106" s="9"/>
      <c r="M106" s="32"/>
    </row>
    <row r="107" spans="2:16" ht="15" customHeight="1" x14ac:dyDescent="0.2">
      <c r="B107" s="178" t="s">
        <v>43</v>
      </c>
      <c r="C107" s="179"/>
      <c r="D107" s="179"/>
      <c r="E107" s="179"/>
      <c r="F107" s="179"/>
      <c r="G107" s="179"/>
      <c r="H107" s="179"/>
      <c r="I107" s="180"/>
      <c r="J107" s="34"/>
      <c r="K107" s="181" t="s">
        <v>18</v>
      </c>
      <c r="L107" s="182"/>
      <c r="M107" s="34"/>
      <c r="N107" s="183"/>
      <c r="O107" s="184"/>
      <c r="P107" s="185"/>
    </row>
    <row r="108" spans="2:16" ht="3.75" customHeight="1" x14ac:dyDescent="0.2">
      <c r="B108" s="9"/>
      <c r="C108" s="9"/>
      <c r="D108" s="9"/>
      <c r="E108" s="9"/>
      <c r="F108" s="8"/>
      <c r="G108" s="8"/>
      <c r="H108" s="36"/>
      <c r="I108" s="9"/>
      <c r="J108" s="32"/>
      <c r="K108" s="32"/>
      <c r="L108" s="32"/>
      <c r="M108" s="32"/>
    </row>
    <row r="109" spans="2:16" ht="3.75" customHeight="1" x14ac:dyDescent="0.2">
      <c r="B109" s="9"/>
      <c r="C109" s="9"/>
      <c r="D109" s="9"/>
      <c r="E109" s="9"/>
      <c r="F109" s="8"/>
      <c r="G109" s="8"/>
      <c r="H109" s="36"/>
      <c r="I109" s="9"/>
      <c r="J109" s="32"/>
      <c r="K109" s="32"/>
      <c r="L109" s="32"/>
      <c r="M109" s="32"/>
    </row>
    <row r="110" spans="2:16" ht="3.75" customHeight="1" x14ac:dyDescent="0.2">
      <c r="B110" s="2"/>
      <c r="C110" s="2"/>
      <c r="D110" s="2"/>
      <c r="E110" s="2"/>
      <c r="F110" s="2"/>
      <c r="G110" s="2"/>
      <c r="H110" s="141"/>
      <c r="I110" s="2"/>
      <c r="J110" s="31"/>
      <c r="K110" s="31"/>
      <c r="L110" s="31"/>
      <c r="M110" s="31"/>
    </row>
    <row r="111" spans="2:16" ht="3.75" customHeight="1" x14ac:dyDescent="0.2">
      <c r="B111" s="2"/>
      <c r="C111" s="2"/>
      <c r="D111" s="2"/>
      <c r="E111" s="2"/>
      <c r="F111" s="2"/>
      <c r="G111" s="2"/>
      <c r="H111" s="141"/>
      <c r="I111" s="2"/>
      <c r="J111" s="31"/>
      <c r="K111" s="31"/>
      <c r="L111" s="31"/>
      <c r="M111" s="31"/>
    </row>
    <row r="112" spans="2:16" ht="15" customHeight="1" x14ac:dyDescent="0.2">
      <c r="B112" s="191" t="s">
        <v>41</v>
      </c>
      <c r="C112" s="192"/>
      <c r="D112" s="192"/>
      <c r="E112" s="192"/>
      <c r="F112" s="192"/>
      <c r="G112" s="192"/>
      <c r="H112" s="192"/>
      <c r="I112" s="192"/>
      <c r="J112" s="33" t="s">
        <v>19</v>
      </c>
      <c r="K112" s="192" t="s">
        <v>7</v>
      </c>
      <c r="L112" s="193"/>
      <c r="M112" s="33"/>
      <c r="N112" s="194" t="s">
        <v>19</v>
      </c>
      <c r="O112" s="194"/>
      <c r="P112" s="194"/>
    </row>
    <row r="113" spans="2:17" ht="3.75" customHeight="1" x14ac:dyDescent="0.2">
      <c r="B113" s="9"/>
      <c r="C113" s="9"/>
      <c r="D113" s="9"/>
      <c r="E113" s="9"/>
      <c r="F113" s="9"/>
      <c r="G113" s="8"/>
      <c r="H113" s="142"/>
      <c r="I113" s="9"/>
      <c r="J113" s="32"/>
      <c r="K113" s="32"/>
      <c r="L113" s="9"/>
      <c r="M113" s="32"/>
    </row>
    <row r="114" spans="2:17" ht="15" customHeight="1" x14ac:dyDescent="0.2">
      <c r="B114" s="178" t="s">
        <v>43</v>
      </c>
      <c r="C114" s="179"/>
      <c r="D114" s="179"/>
      <c r="E114" s="179"/>
      <c r="F114" s="179"/>
      <c r="G114" s="179"/>
      <c r="H114" s="179"/>
      <c r="I114" s="180"/>
      <c r="J114" s="34"/>
      <c r="K114" s="181" t="s">
        <v>18</v>
      </c>
      <c r="L114" s="182"/>
      <c r="M114" s="34"/>
      <c r="N114" s="183"/>
      <c r="O114" s="184"/>
      <c r="P114" s="185"/>
      <c r="Q114" s="37"/>
    </row>
    <row r="115" spans="2:17" ht="3.75" customHeight="1" x14ac:dyDescent="0.2">
      <c r="B115" s="9"/>
      <c r="C115" s="9"/>
      <c r="D115" s="9"/>
      <c r="E115" s="9"/>
      <c r="F115" s="8"/>
      <c r="G115" s="8"/>
      <c r="H115" s="10"/>
      <c r="I115" s="9"/>
      <c r="J115" s="9"/>
      <c r="K115" s="9"/>
      <c r="L115" s="9"/>
      <c r="M115" s="9"/>
      <c r="Q115" s="37"/>
    </row>
    <row r="116" spans="2:17" ht="3.75" customHeight="1" x14ac:dyDescent="0.2">
      <c r="B116" s="2"/>
      <c r="C116" s="2"/>
      <c r="D116" s="2"/>
      <c r="E116" s="2"/>
      <c r="F116" s="2"/>
      <c r="G116" s="2"/>
      <c r="H116" s="2"/>
      <c r="I116" s="2"/>
      <c r="J116" s="2"/>
      <c r="K116" s="2"/>
      <c r="L116" s="2"/>
      <c r="M116" s="2"/>
      <c r="Q116" s="38"/>
    </row>
    <row r="117" spans="2:17" ht="3.75" customHeight="1" x14ac:dyDescent="0.2">
      <c r="B117" s="2"/>
      <c r="C117" s="2"/>
      <c r="D117" s="2"/>
      <c r="E117" s="2"/>
      <c r="F117" s="2"/>
      <c r="G117" s="2"/>
      <c r="H117" s="2"/>
      <c r="I117" s="2"/>
      <c r="J117" s="2"/>
      <c r="K117" s="2"/>
      <c r="L117" s="2"/>
      <c r="M117" s="2"/>
      <c r="Q117" s="38"/>
    </row>
    <row r="118" spans="2:17" ht="3.75" customHeight="1" x14ac:dyDescent="0.2">
      <c r="B118" s="9"/>
      <c r="C118" s="9"/>
      <c r="D118" s="9"/>
      <c r="E118" s="9"/>
      <c r="F118" s="8"/>
      <c r="G118" s="8"/>
      <c r="H118" s="11"/>
      <c r="I118" s="9"/>
      <c r="J118" s="9"/>
      <c r="K118" s="9"/>
      <c r="L118" s="9"/>
      <c r="M118" s="9"/>
      <c r="Q118" s="38"/>
    </row>
    <row r="119" spans="2:17" ht="15" customHeight="1" x14ac:dyDescent="0.2">
      <c r="B119" s="186" t="s">
        <v>20</v>
      </c>
      <c r="C119" s="186"/>
      <c r="D119" s="186"/>
      <c r="E119" s="186"/>
      <c r="F119" s="186"/>
      <c r="G119" s="186"/>
      <c r="H119" s="186"/>
      <c r="I119" s="186"/>
      <c r="K119" s="187" t="s">
        <v>18</v>
      </c>
      <c r="L119" s="188"/>
      <c r="N119" s="189">
        <f>SUM(N114+N107+N100+N95)</f>
        <v>0</v>
      </c>
      <c r="O119" s="190"/>
      <c r="P119" s="190"/>
      <c r="Q119" s="39"/>
    </row>
    <row r="120" spans="2:17" ht="3.75" customHeight="1" x14ac:dyDescent="0.2">
      <c r="B120" s="186"/>
      <c r="C120" s="186"/>
      <c r="D120" s="186"/>
      <c r="E120" s="186"/>
      <c r="F120" s="186"/>
      <c r="G120" s="186"/>
      <c r="H120" s="186"/>
      <c r="I120" s="186"/>
      <c r="J120" s="2"/>
      <c r="K120" s="2"/>
      <c r="L120" s="2"/>
      <c r="M120" s="2"/>
      <c r="Q120" s="38"/>
    </row>
    <row r="121" spans="2:17" ht="3.75" customHeight="1" x14ac:dyDescent="0.2">
      <c r="B121" s="2"/>
      <c r="C121" s="2"/>
      <c r="D121" s="2"/>
      <c r="E121" s="2"/>
      <c r="H121" s="5"/>
      <c r="I121" s="2"/>
      <c r="J121" s="2"/>
      <c r="K121" s="2"/>
      <c r="L121" s="2"/>
      <c r="M121" s="2"/>
      <c r="Q121" s="38"/>
    </row>
    <row r="122" spans="2:17" ht="3.75" customHeight="1" x14ac:dyDescent="0.2">
      <c r="B122" s="2"/>
      <c r="C122" s="2"/>
      <c r="D122" s="2"/>
      <c r="E122" s="2"/>
      <c r="H122" s="5"/>
      <c r="I122" s="2"/>
      <c r="J122" s="2"/>
      <c r="K122" s="2"/>
      <c r="L122" s="2"/>
      <c r="M122" s="2"/>
      <c r="Q122" s="38"/>
    </row>
    <row r="123" spans="2:17" ht="14.25" customHeight="1" x14ac:dyDescent="0.2">
      <c r="B123" s="152" t="s">
        <v>25</v>
      </c>
      <c r="C123" s="153"/>
      <c r="D123" s="153"/>
      <c r="E123" s="153"/>
      <c r="F123" s="153"/>
      <c r="G123" s="153"/>
      <c r="H123" s="153"/>
      <c r="I123" s="153"/>
      <c r="K123" s="154" t="s">
        <v>18</v>
      </c>
      <c r="L123" s="155"/>
      <c r="N123" s="160">
        <f>N119*12</f>
        <v>0</v>
      </c>
      <c r="O123" s="161"/>
      <c r="P123" s="162"/>
      <c r="Q123" s="40"/>
    </row>
    <row r="124" spans="2:17" ht="14.25" customHeight="1" x14ac:dyDescent="0.2">
      <c r="B124" s="152"/>
      <c r="C124" s="153"/>
      <c r="D124" s="153"/>
      <c r="E124" s="153"/>
      <c r="F124" s="153"/>
      <c r="G124" s="153"/>
      <c r="H124" s="153"/>
      <c r="I124" s="153"/>
      <c r="K124" s="156"/>
      <c r="L124" s="157"/>
      <c r="N124" s="163"/>
      <c r="O124" s="164"/>
      <c r="P124" s="165"/>
      <c r="Q124" s="40"/>
    </row>
    <row r="125" spans="2:17" ht="14.25" customHeight="1" x14ac:dyDescent="0.2">
      <c r="B125" s="152"/>
      <c r="C125" s="153"/>
      <c r="D125" s="153"/>
      <c r="E125" s="153"/>
      <c r="F125" s="153"/>
      <c r="G125" s="153"/>
      <c r="H125" s="153"/>
      <c r="I125" s="153"/>
      <c r="K125" s="158"/>
      <c r="L125" s="159"/>
      <c r="N125" s="166"/>
      <c r="O125" s="167"/>
      <c r="P125" s="168"/>
      <c r="Q125" s="40"/>
    </row>
    <row r="126" spans="2:17" ht="3.75" customHeight="1" x14ac:dyDescent="0.2">
      <c r="B126" s="2"/>
      <c r="C126" s="2"/>
      <c r="D126" s="2"/>
      <c r="E126" s="2"/>
      <c r="H126" s="5"/>
      <c r="I126" s="2"/>
      <c r="J126" s="2"/>
      <c r="K126" s="2"/>
      <c r="L126" s="2"/>
      <c r="M126" s="2"/>
      <c r="Q126" s="38"/>
    </row>
    <row r="127" spans="2:17" ht="3.75" customHeight="1" x14ac:dyDescent="0.2">
      <c r="B127" s="2"/>
      <c r="C127" s="2"/>
      <c r="D127" s="2"/>
      <c r="E127" s="2"/>
      <c r="H127" s="5"/>
      <c r="I127" s="2"/>
      <c r="J127" s="2"/>
      <c r="K127" s="2"/>
      <c r="L127" s="2"/>
      <c r="M127" s="2"/>
      <c r="Q127" s="38"/>
    </row>
    <row r="128" spans="2:17" ht="3.75" customHeight="1" x14ac:dyDescent="0.2">
      <c r="B128" s="2"/>
      <c r="C128" s="2"/>
      <c r="D128" s="2"/>
      <c r="E128" s="2"/>
      <c r="H128" s="5"/>
      <c r="I128" s="2"/>
      <c r="J128" s="2"/>
      <c r="K128" s="2"/>
      <c r="L128" s="2"/>
      <c r="M128" s="2"/>
      <c r="Q128" s="38"/>
    </row>
    <row r="129" spans="2:17" ht="14.25" customHeight="1" x14ac:dyDescent="0.2">
      <c r="B129" s="169" t="s">
        <v>53</v>
      </c>
      <c r="C129" s="170"/>
      <c r="D129" s="170"/>
      <c r="E129" s="170"/>
      <c r="F129" s="170"/>
      <c r="G129" s="170"/>
      <c r="H129" s="170"/>
      <c r="I129" s="171"/>
      <c r="K129" s="169">
        <f ca="1">TODAY()</f>
        <v>43094</v>
      </c>
      <c r="L129" s="170"/>
      <c r="M129" s="170"/>
      <c r="N129" s="170"/>
      <c r="O129" s="170"/>
      <c r="P129" s="171"/>
      <c r="Q129" s="41"/>
    </row>
    <row r="130" spans="2:17" ht="14.25" customHeight="1" x14ac:dyDescent="0.2">
      <c r="B130" s="172"/>
      <c r="C130" s="173"/>
      <c r="D130" s="173"/>
      <c r="E130" s="173"/>
      <c r="F130" s="173"/>
      <c r="G130" s="173"/>
      <c r="H130" s="173"/>
      <c r="I130" s="174"/>
      <c r="K130" s="172"/>
      <c r="L130" s="173"/>
      <c r="M130" s="173"/>
      <c r="N130" s="173"/>
      <c r="O130" s="173"/>
      <c r="P130" s="174"/>
      <c r="Q130" s="41"/>
    </row>
    <row r="131" spans="2:17" ht="14.25" customHeight="1" x14ac:dyDescent="0.2">
      <c r="B131" s="172"/>
      <c r="C131" s="173"/>
      <c r="D131" s="173"/>
      <c r="E131" s="173"/>
      <c r="F131" s="173"/>
      <c r="G131" s="173"/>
      <c r="H131" s="173"/>
      <c r="I131" s="174"/>
      <c r="K131" s="172"/>
      <c r="L131" s="173"/>
      <c r="M131" s="173"/>
      <c r="N131" s="173"/>
      <c r="O131" s="173"/>
      <c r="P131" s="174"/>
      <c r="Q131" s="41"/>
    </row>
    <row r="132" spans="2:17" ht="14.25" customHeight="1" x14ac:dyDescent="0.2">
      <c r="B132" s="172"/>
      <c r="C132" s="173"/>
      <c r="D132" s="173"/>
      <c r="E132" s="173"/>
      <c r="F132" s="173"/>
      <c r="G132" s="173"/>
      <c r="H132" s="173"/>
      <c r="I132" s="174"/>
      <c r="K132" s="172"/>
      <c r="L132" s="173"/>
      <c r="M132" s="173"/>
      <c r="N132" s="173"/>
      <c r="O132" s="173"/>
      <c r="P132" s="174"/>
      <c r="Q132" s="41"/>
    </row>
    <row r="133" spans="2:17" ht="30" customHeight="1" x14ac:dyDescent="0.2">
      <c r="B133" s="175"/>
      <c r="C133" s="176"/>
      <c r="D133" s="176"/>
      <c r="E133" s="176"/>
      <c r="F133" s="176"/>
      <c r="G133" s="176"/>
      <c r="H133" s="176"/>
      <c r="I133" s="177"/>
      <c r="K133" s="175"/>
      <c r="L133" s="176"/>
      <c r="M133" s="176"/>
      <c r="N133" s="176"/>
      <c r="O133" s="176"/>
      <c r="P133" s="177"/>
      <c r="Q133" s="41"/>
    </row>
    <row r="134" spans="2:17" ht="3.75" customHeight="1" x14ac:dyDescent="0.2">
      <c r="B134" s="9"/>
      <c r="C134" s="9"/>
      <c r="D134" s="9"/>
      <c r="E134" s="9"/>
      <c r="F134" s="8"/>
      <c r="G134" s="8"/>
      <c r="H134" s="11"/>
      <c r="I134" s="9"/>
      <c r="J134" s="9"/>
      <c r="K134" s="9"/>
      <c r="L134" s="9"/>
      <c r="M134" s="9"/>
      <c r="Q134" s="38"/>
    </row>
    <row r="135" spans="2:17" x14ac:dyDescent="0.2">
      <c r="Q135" s="38"/>
    </row>
    <row r="136" spans="2:17" x14ac:dyDescent="0.2">
      <c r="Q136" s="38"/>
    </row>
    <row r="137" spans="2:17" x14ac:dyDescent="0.2">
      <c r="Q137" s="38"/>
    </row>
    <row r="141" spans="2:17" x14ac:dyDescent="0.2">
      <c r="D141" s="3"/>
    </row>
    <row r="142" spans="2:17" x14ac:dyDescent="0.2">
      <c r="D142" s="3"/>
    </row>
    <row r="143" spans="2:17" x14ac:dyDescent="0.2">
      <c r="D143" s="3"/>
    </row>
    <row r="145" spans="4:4" x14ac:dyDescent="0.2">
      <c r="D145" s="3"/>
    </row>
    <row r="146" spans="4:4" x14ac:dyDescent="0.2">
      <c r="D146" s="3"/>
    </row>
    <row r="147" spans="4:4" x14ac:dyDescent="0.2">
      <c r="D147" s="3"/>
    </row>
    <row r="148" spans="4:4" x14ac:dyDescent="0.2">
      <c r="D148" s="3"/>
    </row>
    <row r="154" spans="4:4" x14ac:dyDescent="0.2">
      <c r="D154" s="3"/>
    </row>
    <row r="155" spans="4:4" x14ac:dyDescent="0.2">
      <c r="D155" s="3"/>
    </row>
    <row r="156" spans="4:4" x14ac:dyDescent="0.2">
      <c r="D156" s="3"/>
    </row>
    <row r="157" spans="4:4" x14ac:dyDescent="0.2">
      <c r="D157" s="3"/>
    </row>
    <row r="158" spans="4:4" x14ac:dyDescent="0.2">
      <c r="D158" s="3"/>
    </row>
    <row r="159" spans="4:4" x14ac:dyDescent="0.2">
      <c r="D159" s="3"/>
    </row>
    <row r="160" spans="4:4" x14ac:dyDescent="0.2">
      <c r="D160" s="3"/>
    </row>
    <row r="161" spans="4:4" x14ac:dyDescent="0.2">
      <c r="D161" s="3"/>
    </row>
    <row r="162" spans="4:4" x14ac:dyDescent="0.2">
      <c r="D162" s="3"/>
    </row>
  </sheetData>
  <mergeCells count="93">
    <mergeCell ref="B17:P17"/>
    <mergeCell ref="B19:P19"/>
    <mergeCell ref="B123:I125"/>
    <mergeCell ref="K123:L125"/>
    <mergeCell ref="N123:P125"/>
    <mergeCell ref="B107:I107"/>
    <mergeCell ref="K107:L107"/>
    <mergeCell ref="N107:P107"/>
    <mergeCell ref="B112:I112"/>
    <mergeCell ref="K112:L112"/>
    <mergeCell ref="N112:P112"/>
    <mergeCell ref="B100:I100"/>
    <mergeCell ref="K100:L100"/>
    <mergeCell ref="N100:P100"/>
    <mergeCell ref="B105:I105"/>
    <mergeCell ref="K105:L105"/>
    <mergeCell ref="B129:I133"/>
    <mergeCell ref="K129:P133"/>
    <mergeCell ref="B114:I114"/>
    <mergeCell ref="K114:L114"/>
    <mergeCell ref="N114:P114"/>
    <mergeCell ref="B119:I120"/>
    <mergeCell ref="K119:L119"/>
    <mergeCell ref="N119:P119"/>
    <mergeCell ref="N105:P105"/>
    <mergeCell ref="B95:I95"/>
    <mergeCell ref="K95:L95"/>
    <mergeCell ref="N95:P95"/>
    <mergeCell ref="B98:I98"/>
    <mergeCell ref="K98:L98"/>
    <mergeCell ref="N98:P98"/>
    <mergeCell ref="B93:I93"/>
    <mergeCell ref="K93:L93"/>
    <mergeCell ref="N93:P93"/>
    <mergeCell ref="B75:G75"/>
    <mergeCell ref="H75:J75"/>
    <mergeCell ref="B78:P78"/>
    <mergeCell ref="B81:D81"/>
    <mergeCell ref="B82:D82"/>
    <mergeCell ref="B83:D83"/>
    <mergeCell ref="B84:D84"/>
    <mergeCell ref="B85:D85"/>
    <mergeCell ref="B86:D86"/>
    <mergeCell ref="B89:P89"/>
    <mergeCell ref="B91:P91"/>
    <mergeCell ref="B69:P69"/>
    <mergeCell ref="B71:G71"/>
    <mergeCell ref="H71:J71"/>
    <mergeCell ref="B73:G73"/>
    <mergeCell ref="H73:J73"/>
    <mergeCell ref="F60:P67"/>
    <mergeCell ref="B39:P39"/>
    <mergeCell ref="B41:M41"/>
    <mergeCell ref="B42:P42"/>
    <mergeCell ref="B46:D46"/>
    <mergeCell ref="B48:D48"/>
    <mergeCell ref="B50:D50"/>
    <mergeCell ref="B52:D52"/>
    <mergeCell ref="B54:D54"/>
    <mergeCell ref="B56:D56"/>
    <mergeCell ref="B58:D58"/>
    <mergeCell ref="B60:D67"/>
    <mergeCell ref="B38:P38"/>
    <mergeCell ref="B21:P21"/>
    <mergeCell ref="B23:M23"/>
    <mergeCell ref="B24:P24"/>
    <mergeCell ref="B25:P26"/>
    <mergeCell ref="B27:P29"/>
    <mergeCell ref="B30:M30"/>
    <mergeCell ref="B31:P31"/>
    <mergeCell ref="B32:P34"/>
    <mergeCell ref="B35:P35"/>
    <mergeCell ref="B36:M36"/>
    <mergeCell ref="B37:P37"/>
    <mergeCell ref="B13:D13"/>
    <mergeCell ref="E13:P13"/>
    <mergeCell ref="B14:D14"/>
    <mergeCell ref="E14:P14"/>
    <mergeCell ref="B15:D15"/>
    <mergeCell ref="E15:P15"/>
    <mergeCell ref="B10:D10"/>
    <mergeCell ref="E10:P10"/>
    <mergeCell ref="B11:D11"/>
    <mergeCell ref="E11:P11"/>
    <mergeCell ref="B12:D12"/>
    <mergeCell ref="E12:P12"/>
    <mergeCell ref="B9:D9"/>
    <mergeCell ref="E9:P9"/>
    <mergeCell ref="B2:P2"/>
    <mergeCell ref="B4:P4"/>
    <mergeCell ref="B6:P6"/>
    <mergeCell ref="B8:D8"/>
    <mergeCell ref="E8:P8"/>
  </mergeCells>
  <hyperlinks>
    <hyperlink ref="B89:H89" location="'Otomat Sayıları ve Lokasyon Bil'!A1" display="Mevcut ikmal sayısı 40 adettir. İcmal tablosunda gösterilmiştir. "/>
  </hyperlinks>
  <pageMargins left="0.7" right="0.7" top="0.75" bottom="0.75" header="0.3" footer="0.3"/>
  <pageSetup scale="84" fitToHeight="0" orientation="portrait" horizontalDpi="4294967295" verticalDpi="4294967295" r:id="rId1"/>
  <rowBreaks count="1" manualBreakCount="1">
    <brk id="68" min="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H62"/>
  <sheetViews>
    <sheetView view="pageBreakPreview" topLeftCell="C1" zoomScale="30" zoomScaleNormal="25" zoomScaleSheetLayoutView="30" zoomScalePageLayoutView="70" workbookViewId="0">
      <selection activeCell="AH3" sqref="AH3:AH13"/>
    </sheetView>
  </sheetViews>
  <sheetFormatPr defaultRowHeight="50.25" customHeight="1" x14ac:dyDescent="0.45"/>
  <cols>
    <col min="1" max="4" width="29.85546875" style="85" customWidth="1"/>
    <col min="5" max="5" width="29.85546875" style="101" customWidth="1"/>
    <col min="6" max="7" width="27.42578125" style="44" customWidth="1"/>
    <col min="8" max="8" width="9.140625" style="44"/>
    <col min="9" max="12" width="29.85546875" style="85" customWidth="1"/>
    <col min="13" max="13" width="29.85546875" style="101" customWidth="1"/>
    <col min="14" max="14" width="30.28515625" style="44" customWidth="1"/>
    <col min="15" max="15" width="9.140625" style="44"/>
    <col min="16" max="16" width="16.28515625" style="44" customWidth="1"/>
    <col min="17" max="20" width="29.85546875" style="85" customWidth="1"/>
    <col min="21" max="21" width="29.85546875" style="101" customWidth="1"/>
    <col min="22" max="22" width="18.85546875" style="44" customWidth="1"/>
    <col min="23" max="23" width="9.140625" style="44"/>
    <col min="24" max="27" width="29.85546875" style="85" customWidth="1"/>
    <col min="28" max="28" width="29.85546875" style="101" customWidth="1"/>
    <col min="29" max="29" width="18.85546875" style="44" customWidth="1"/>
    <col min="30" max="33" width="29.85546875" style="85" customWidth="1"/>
    <col min="34" max="34" width="29.85546875" style="101" customWidth="1"/>
    <col min="35" max="199" width="9.140625" style="44"/>
    <col min="200" max="200" width="11" style="44" customWidth="1"/>
    <col min="201" max="201" width="13.42578125" style="44" customWidth="1"/>
    <col min="202" max="202" width="25.28515625" style="44" customWidth="1"/>
    <col min="203" max="203" width="20.28515625" style="44" customWidth="1"/>
    <col min="204" max="204" width="50.28515625" style="44" customWidth="1"/>
    <col min="205" max="205" width="12.5703125" style="44" customWidth="1"/>
    <col min="206" max="206" width="14.28515625" style="44" customWidth="1"/>
    <col min="207" max="16384" width="9.140625" style="44"/>
  </cols>
  <sheetData>
    <row r="1" spans="1:34" ht="50.25" customHeight="1" thickBot="1" x14ac:dyDescent="0.5">
      <c r="A1" s="256" t="s">
        <v>45</v>
      </c>
      <c r="B1" s="257"/>
      <c r="C1" s="257"/>
      <c r="D1" s="257"/>
      <c r="E1" s="257"/>
      <c r="F1" s="258"/>
      <c r="I1" s="256" t="s">
        <v>44</v>
      </c>
      <c r="J1" s="257"/>
      <c r="K1" s="257"/>
      <c r="L1" s="257"/>
      <c r="M1" s="257"/>
      <c r="N1" s="258"/>
      <c r="Q1" s="256" t="s">
        <v>47</v>
      </c>
      <c r="R1" s="257"/>
      <c r="S1" s="257"/>
      <c r="T1" s="257"/>
      <c r="U1" s="258"/>
      <c r="X1" s="256" t="s">
        <v>48</v>
      </c>
      <c r="Y1" s="257"/>
      <c r="Z1" s="257"/>
      <c r="AA1" s="257"/>
      <c r="AB1" s="258"/>
      <c r="AD1" s="256" t="s">
        <v>46</v>
      </c>
      <c r="AE1" s="257"/>
      <c r="AF1" s="257"/>
      <c r="AG1" s="257"/>
      <c r="AH1" s="258"/>
    </row>
    <row r="2" spans="1:34" s="49" customFormat="1" ht="72.75" customHeight="1" thickBot="1" x14ac:dyDescent="0.5">
      <c r="A2" s="45" t="s">
        <v>59</v>
      </c>
      <c r="B2" s="46" t="s">
        <v>60</v>
      </c>
      <c r="C2" s="46" t="s">
        <v>61</v>
      </c>
      <c r="D2" s="46" t="s">
        <v>62</v>
      </c>
      <c r="E2" s="46" t="s">
        <v>63</v>
      </c>
      <c r="F2" s="47" t="s">
        <v>64</v>
      </c>
      <c r="G2" s="48"/>
      <c r="I2" s="45" t="s">
        <v>59</v>
      </c>
      <c r="J2" s="46" t="s">
        <v>60</v>
      </c>
      <c r="K2" s="46" t="s">
        <v>61</v>
      </c>
      <c r="L2" s="46" t="s">
        <v>62</v>
      </c>
      <c r="M2" s="50" t="s">
        <v>63</v>
      </c>
      <c r="N2" s="51" t="s">
        <v>64</v>
      </c>
      <c r="Q2" s="45" t="s">
        <v>59</v>
      </c>
      <c r="R2" s="46" t="s">
        <v>60</v>
      </c>
      <c r="S2" s="46" t="s">
        <v>61</v>
      </c>
      <c r="T2" s="46" t="s">
        <v>62</v>
      </c>
      <c r="U2" s="51" t="s">
        <v>63</v>
      </c>
      <c r="X2" s="45" t="s">
        <v>59</v>
      </c>
      <c r="Y2" s="46" t="s">
        <v>60</v>
      </c>
      <c r="Z2" s="46" t="s">
        <v>61</v>
      </c>
      <c r="AA2" s="46" t="s">
        <v>62</v>
      </c>
      <c r="AB2" s="51" t="s">
        <v>63</v>
      </c>
      <c r="AD2" s="45" t="s">
        <v>59</v>
      </c>
      <c r="AE2" s="46" t="s">
        <v>60</v>
      </c>
      <c r="AF2" s="46" t="s">
        <v>61</v>
      </c>
      <c r="AG2" s="46" t="s">
        <v>62</v>
      </c>
      <c r="AH2" s="51" t="s">
        <v>63</v>
      </c>
    </row>
    <row r="3" spans="1:34" ht="50.25" customHeight="1" x14ac:dyDescent="0.45">
      <c r="A3" s="52" t="s">
        <v>37</v>
      </c>
      <c r="B3" s="53" t="s">
        <v>65</v>
      </c>
      <c r="C3" s="53" t="s">
        <v>66</v>
      </c>
      <c r="D3" s="54" t="s">
        <v>67</v>
      </c>
      <c r="E3" s="55">
        <v>1</v>
      </c>
      <c r="F3" s="56" t="s">
        <v>66</v>
      </c>
      <c r="I3" s="52" t="s">
        <v>37</v>
      </c>
      <c r="J3" s="53" t="s">
        <v>65</v>
      </c>
      <c r="K3" s="53" t="s">
        <v>66</v>
      </c>
      <c r="L3" s="54" t="s">
        <v>85</v>
      </c>
      <c r="M3" s="57">
        <v>1</v>
      </c>
      <c r="N3" s="58" t="s">
        <v>66</v>
      </c>
      <c r="Q3" s="59" t="s">
        <v>37</v>
      </c>
      <c r="R3" s="60" t="s">
        <v>65</v>
      </c>
      <c r="S3" s="60" t="s">
        <v>66</v>
      </c>
      <c r="T3" s="60" t="s">
        <v>86</v>
      </c>
      <c r="U3" s="61">
        <v>1</v>
      </c>
      <c r="X3" s="52" t="s">
        <v>37</v>
      </c>
      <c r="Y3" s="53" t="s">
        <v>65</v>
      </c>
      <c r="Z3" s="53" t="s">
        <v>66</v>
      </c>
      <c r="AA3" s="54" t="s">
        <v>91</v>
      </c>
      <c r="AB3" s="62">
        <v>1</v>
      </c>
      <c r="AD3" s="63" t="s">
        <v>37</v>
      </c>
      <c r="AE3" s="64" t="s">
        <v>75</v>
      </c>
      <c r="AF3" s="64" t="s">
        <v>66</v>
      </c>
      <c r="AG3" s="64" t="s">
        <v>93</v>
      </c>
      <c r="AH3" s="65">
        <v>1</v>
      </c>
    </row>
    <row r="4" spans="1:34" ht="50.25" customHeight="1" x14ac:dyDescent="0.45">
      <c r="A4" s="66" t="s">
        <v>37</v>
      </c>
      <c r="B4" s="67" t="s">
        <v>65</v>
      </c>
      <c r="C4" s="67" t="s">
        <v>68</v>
      </c>
      <c r="D4" s="68" t="s">
        <v>67</v>
      </c>
      <c r="E4" s="69">
        <v>1</v>
      </c>
      <c r="F4" s="70" t="s">
        <v>68</v>
      </c>
      <c r="I4" s="66" t="s">
        <v>37</v>
      </c>
      <c r="J4" s="67" t="s">
        <v>65</v>
      </c>
      <c r="K4" s="67" t="s">
        <v>68</v>
      </c>
      <c r="L4" s="68" t="s">
        <v>85</v>
      </c>
      <c r="M4" s="71">
        <v>1</v>
      </c>
      <c r="N4" s="72" t="s">
        <v>68</v>
      </c>
      <c r="Q4" s="73" t="s">
        <v>37</v>
      </c>
      <c r="R4" s="74" t="s">
        <v>65</v>
      </c>
      <c r="S4" s="74" t="s">
        <v>68</v>
      </c>
      <c r="T4" s="74" t="s">
        <v>86</v>
      </c>
      <c r="U4" s="75">
        <v>1</v>
      </c>
      <c r="X4" s="259" t="s">
        <v>37</v>
      </c>
      <c r="Y4" s="261" t="s">
        <v>65</v>
      </c>
      <c r="Z4" s="261" t="s">
        <v>68</v>
      </c>
      <c r="AA4" s="68" t="s">
        <v>91</v>
      </c>
      <c r="AB4" s="76">
        <v>1</v>
      </c>
      <c r="AD4" s="73" t="s">
        <v>37</v>
      </c>
      <c r="AE4" s="74" t="s">
        <v>65</v>
      </c>
      <c r="AF4" s="74" t="s">
        <v>94</v>
      </c>
      <c r="AG4" s="74" t="s">
        <v>93</v>
      </c>
      <c r="AH4" s="77">
        <v>1</v>
      </c>
    </row>
    <row r="5" spans="1:34" ht="50.25" customHeight="1" x14ac:dyDescent="0.45">
      <c r="A5" s="73" t="s">
        <v>37</v>
      </c>
      <c r="B5" s="74" t="s">
        <v>69</v>
      </c>
      <c r="C5" s="74" t="s">
        <v>68</v>
      </c>
      <c r="D5" s="74" t="s">
        <v>67</v>
      </c>
      <c r="E5" s="78">
        <v>1</v>
      </c>
      <c r="F5" s="79" t="s">
        <v>68</v>
      </c>
      <c r="I5" s="66" t="s">
        <v>37</v>
      </c>
      <c r="J5" s="68" t="s">
        <v>69</v>
      </c>
      <c r="K5" s="67" t="s">
        <v>66</v>
      </c>
      <c r="L5" s="68" t="s">
        <v>85</v>
      </c>
      <c r="M5" s="71">
        <v>1</v>
      </c>
      <c r="N5" s="72" t="s">
        <v>68</v>
      </c>
      <c r="Q5" s="73" t="s">
        <v>37</v>
      </c>
      <c r="R5" s="74" t="s">
        <v>65</v>
      </c>
      <c r="S5" s="74" t="s">
        <v>87</v>
      </c>
      <c r="T5" s="74" t="s">
        <v>86</v>
      </c>
      <c r="U5" s="75">
        <v>1</v>
      </c>
      <c r="X5" s="260"/>
      <c r="Y5" s="262"/>
      <c r="Z5" s="262"/>
      <c r="AA5" s="68" t="s">
        <v>92</v>
      </c>
      <c r="AB5" s="76">
        <v>1</v>
      </c>
      <c r="AD5" s="73" t="s">
        <v>37</v>
      </c>
      <c r="AE5" s="74" t="s">
        <v>69</v>
      </c>
      <c r="AF5" s="74" t="s">
        <v>94</v>
      </c>
      <c r="AG5" s="74" t="s">
        <v>93</v>
      </c>
      <c r="AH5" s="77">
        <v>1</v>
      </c>
    </row>
    <row r="6" spans="1:34" ht="50.25" customHeight="1" x14ac:dyDescent="0.45">
      <c r="A6" s="66" t="s">
        <v>37</v>
      </c>
      <c r="B6" s="67" t="s">
        <v>69</v>
      </c>
      <c r="C6" s="67" t="s">
        <v>66</v>
      </c>
      <c r="D6" s="68" t="s">
        <v>67</v>
      </c>
      <c r="E6" s="69">
        <v>1</v>
      </c>
      <c r="F6" s="70" t="s">
        <v>66</v>
      </c>
      <c r="I6" s="66" t="s">
        <v>37</v>
      </c>
      <c r="J6" s="67" t="s">
        <v>69</v>
      </c>
      <c r="K6" s="67" t="s">
        <v>66</v>
      </c>
      <c r="L6" s="68" t="s">
        <v>85</v>
      </c>
      <c r="M6" s="71">
        <v>1</v>
      </c>
      <c r="N6" s="72" t="s">
        <v>66</v>
      </c>
      <c r="Q6" s="73" t="s">
        <v>37</v>
      </c>
      <c r="R6" s="74" t="s">
        <v>69</v>
      </c>
      <c r="S6" s="74" t="s">
        <v>71</v>
      </c>
      <c r="T6" s="74" t="s">
        <v>86</v>
      </c>
      <c r="U6" s="75">
        <v>1</v>
      </c>
      <c r="X6" s="66" t="s">
        <v>37</v>
      </c>
      <c r="Y6" s="67" t="s">
        <v>69</v>
      </c>
      <c r="Z6" s="67" t="s">
        <v>71</v>
      </c>
      <c r="AA6" s="68" t="s">
        <v>92</v>
      </c>
      <c r="AB6" s="76">
        <v>1</v>
      </c>
      <c r="AD6" s="73" t="s">
        <v>37</v>
      </c>
      <c r="AE6" s="74" t="s">
        <v>70</v>
      </c>
      <c r="AF6" s="74" t="s">
        <v>94</v>
      </c>
      <c r="AG6" s="74" t="s">
        <v>93</v>
      </c>
      <c r="AH6" s="77">
        <v>1</v>
      </c>
    </row>
    <row r="7" spans="1:34" ht="50.25" customHeight="1" x14ac:dyDescent="0.45">
      <c r="A7" s="66" t="s">
        <v>37</v>
      </c>
      <c r="B7" s="67" t="s">
        <v>70</v>
      </c>
      <c r="C7" s="67" t="s">
        <v>71</v>
      </c>
      <c r="D7" s="68" t="s">
        <v>67</v>
      </c>
      <c r="E7" s="69">
        <v>2</v>
      </c>
      <c r="F7" s="70" t="s">
        <v>66</v>
      </c>
      <c r="I7" s="66" t="s">
        <v>37</v>
      </c>
      <c r="J7" s="67" t="s">
        <v>70</v>
      </c>
      <c r="K7" s="67" t="s">
        <v>71</v>
      </c>
      <c r="L7" s="68" t="s">
        <v>85</v>
      </c>
      <c r="M7" s="71">
        <v>2</v>
      </c>
      <c r="N7" s="72" t="s">
        <v>66</v>
      </c>
      <c r="Q7" s="73" t="s">
        <v>37</v>
      </c>
      <c r="R7" s="74" t="s">
        <v>69</v>
      </c>
      <c r="S7" s="74" t="s">
        <v>66</v>
      </c>
      <c r="T7" s="74" t="s">
        <v>86</v>
      </c>
      <c r="U7" s="75">
        <v>1</v>
      </c>
      <c r="X7" s="259" t="s">
        <v>37</v>
      </c>
      <c r="Y7" s="261" t="s">
        <v>70</v>
      </c>
      <c r="Z7" s="261" t="s">
        <v>71</v>
      </c>
      <c r="AA7" s="68" t="s">
        <v>91</v>
      </c>
      <c r="AB7" s="76">
        <v>1</v>
      </c>
      <c r="AD7" s="73" t="s">
        <v>37</v>
      </c>
      <c r="AE7" s="74" t="s">
        <v>72</v>
      </c>
      <c r="AF7" s="74" t="s">
        <v>94</v>
      </c>
      <c r="AG7" s="74" t="s">
        <v>93</v>
      </c>
      <c r="AH7" s="77">
        <v>1</v>
      </c>
    </row>
    <row r="8" spans="1:34" ht="50.25" customHeight="1" x14ac:dyDescent="0.45">
      <c r="A8" s="73" t="s">
        <v>37</v>
      </c>
      <c r="B8" s="74" t="s">
        <v>70</v>
      </c>
      <c r="C8" s="74" t="s">
        <v>68</v>
      </c>
      <c r="D8" s="74" t="s">
        <v>67</v>
      </c>
      <c r="E8" s="78">
        <v>1</v>
      </c>
      <c r="F8" s="80" t="s">
        <v>68</v>
      </c>
      <c r="I8" s="73" t="s">
        <v>37</v>
      </c>
      <c r="J8" s="74" t="s">
        <v>70</v>
      </c>
      <c r="K8" s="74" t="s">
        <v>68</v>
      </c>
      <c r="L8" s="74" t="s">
        <v>85</v>
      </c>
      <c r="M8" s="81">
        <v>1</v>
      </c>
      <c r="N8" s="82" t="s">
        <v>68</v>
      </c>
      <c r="Q8" s="73" t="s">
        <v>37</v>
      </c>
      <c r="R8" s="74" t="s">
        <v>69</v>
      </c>
      <c r="S8" s="74" t="s">
        <v>68</v>
      </c>
      <c r="T8" s="74" t="s">
        <v>86</v>
      </c>
      <c r="U8" s="75">
        <v>1</v>
      </c>
      <c r="X8" s="260"/>
      <c r="Y8" s="262"/>
      <c r="Z8" s="262"/>
      <c r="AA8" s="68" t="s">
        <v>92</v>
      </c>
      <c r="AB8" s="76">
        <v>1</v>
      </c>
      <c r="AD8" s="73" t="s">
        <v>37</v>
      </c>
      <c r="AE8" s="74" t="s">
        <v>73</v>
      </c>
      <c r="AF8" s="74" t="s">
        <v>94</v>
      </c>
      <c r="AG8" s="74" t="s">
        <v>93</v>
      </c>
      <c r="AH8" s="77">
        <v>1</v>
      </c>
    </row>
    <row r="9" spans="1:34" ht="50.25" customHeight="1" x14ac:dyDescent="0.45">
      <c r="A9" s="66" t="s">
        <v>37</v>
      </c>
      <c r="B9" s="67" t="s">
        <v>72</v>
      </c>
      <c r="C9" s="67" t="s">
        <v>71</v>
      </c>
      <c r="D9" s="68" t="s">
        <v>67</v>
      </c>
      <c r="E9" s="69">
        <v>1</v>
      </c>
      <c r="F9" s="70" t="s">
        <v>66</v>
      </c>
      <c r="I9" s="66" t="s">
        <v>37</v>
      </c>
      <c r="J9" s="67" t="s">
        <v>72</v>
      </c>
      <c r="K9" s="67" t="s">
        <v>68</v>
      </c>
      <c r="L9" s="68" t="s">
        <v>85</v>
      </c>
      <c r="M9" s="71">
        <v>1</v>
      </c>
      <c r="N9" s="72" t="s">
        <v>68</v>
      </c>
      <c r="Q9" s="73" t="s">
        <v>37</v>
      </c>
      <c r="R9" s="74" t="s">
        <v>70</v>
      </c>
      <c r="S9" s="74" t="s">
        <v>71</v>
      </c>
      <c r="T9" s="74" t="s">
        <v>86</v>
      </c>
      <c r="U9" s="75">
        <v>1</v>
      </c>
      <c r="X9" s="83" t="s">
        <v>37</v>
      </c>
      <c r="Y9" s="84" t="s">
        <v>72</v>
      </c>
      <c r="Z9" s="84" t="s">
        <v>68</v>
      </c>
      <c r="AA9" s="74" t="s">
        <v>92</v>
      </c>
      <c r="AB9" s="75">
        <v>1</v>
      </c>
      <c r="AD9" s="73" t="s">
        <v>37</v>
      </c>
      <c r="AE9" s="74" t="s">
        <v>79</v>
      </c>
      <c r="AF9" s="74" t="s">
        <v>68</v>
      </c>
      <c r="AG9" s="74" t="s">
        <v>93</v>
      </c>
      <c r="AH9" s="77">
        <v>1</v>
      </c>
    </row>
    <row r="10" spans="1:34" ht="50.25" customHeight="1" x14ac:dyDescent="0.45">
      <c r="A10" s="66" t="s">
        <v>37</v>
      </c>
      <c r="B10" s="67" t="s">
        <v>72</v>
      </c>
      <c r="C10" s="67" t="s">
        <v>68</v>
      </c>
      <c r="D10" s="68" t="s">
        <v>67</v>
      </c>
      <c r="E10" s="69">
        <v>1</v>
      </c>
      <c r="F10" s="70" t="s">
        <v>68</v>
      </c>
      <c r="I10" s="73" t="s">
        <v>37</v>
      </c>
      <c r="J10" s="74" t="s">
        <v>72</v>
      </c>
      <c r="K10" s="74" t="s">
        <v>66</v>
      </c>
      <c r="L10" s="74" t="s">
        <v>85</v>
      </c>
      <c r="M10" s="81">
        <v>1</v>
      </c>
      <c r="N10" s="82" t="s">
        <v>66</v>
      </c>
      <c r="Q10" s="73" t="s">
        <v>37</v>
      </c>
      <c r="R10" s="74" t="s">
        <v>70</v>
      </c>
      <c r="S10" s="74" t="s">
        <v>68</v>
      </c>
      <c r="T10" s="74" t="s">
        <v>86</v>
      </c>
      <c r="U10" s="75">
        <v>1</v>
      </c>
      <c r="X10" s="66" t="s">
        <v>37</v>
      </c>
      <c r="Y10" s="67" t="s">
        <v>74</v>
      </c>
      <c r="Z10" s="67" t="s">
        <v>68</v>
      </c>
      <c r="AA10" s="68" t="s">
        <v>92</v>
      </c>
      <c r="AB10" s="76">
        <v>1</v>
      </c>
      <c r="AD10" s="73" t="s">
        <v>23</v>
      </c>
      <c r="AE10" s="74" t="s">
        <v>80</v>
      </c>
      <c r="AF10" s="74" t="s">
        <v>66</v>
      </c>
      <c r="AG10" s="74" t="s">
        <v>93</v>
      </c>
      <c r="AH10" s="77">
        <v>1</v>
      </c>
    </row>
    <row r="11" spans="1:34" ht="50.25" customHeight="1" x14ac:dyDescent="0.45">
      <c r="A11" s="73" t="s">
        <v>37</v>
      </c>
      <c r="B11" s="74" t="s">
        <v>73</v>
      </c>
      <c r="C11" s="74" t="s">
        <v>68</v>
      </c>
      <c r="D11" s="74" t="s">
        <v>67</v>
      </c>
      <c r="E11" s="78">
        <v>1</v>
      </c>
      <c r="F11" s="80" t="s">
        <v>68</v>
      </c>
      <c r="I11" s="73" t="s">
        <v>37</v>
      </c>
      <c r="J11" s="74" t="s">
        <v>73</v>
      </c>
      <c r="K11" s="74" t="s">
        <v>68</v>
      </c>
      <c r="L11" s="74" t="s">
        <v>85</v>
      </c>
      <c r="M11" s="81">
        <v>1</v>
      </c>
      <c r="N11" s="82" t="s">
        <v>68</v>
      </c>
      <c r="Q11" s="73" t="s">
        <v>37</v>
      </c>
      <c r="R11" s="74" t="s">
        <v>70</v>
      </c>
      <c r="S11" s="74" t="s">
        <v>66</v>
      </c>
      <c r="T11" s="74" t="s">
        <v>86</v>
      </c>
      <c r="U11" s="75">
        <v>1</v>
      </c>
      <c r="X11" s="66" t="s">
        <v>37</v>
      </c>
      <c r="Y11" s="67" t="s">
        <v>75</v>
      </c>
      <c r="Z11" s="67" t="s">
        <v>66</v>
      </c>
      <c r="AA11" s="68" t="s">
        <v>92</v>
      </c>
      <c r="AB11" s="76">
        <v>1</v>
      </c>
      <c r="AD11" s="73" t="s">
        <v>23</v>
      </c>
      <c r="AE11" s="74" t="s">
        <v>81</v>
      </c>
      <c r="AF11" s="74" t="s">
        <v>94</v>
      </c>
      <c r="AG11" s="74" t="s">
        <v>93</v>
      </c>
      <c r="AH11" s="77">
        <v>1</v>
      </c>
    </row>
    <row r="12" spans="1:34" ht="50.25" customHeight="1" x14ac:dyDescent="0.45">
      <c r="A12" s="66" t="s">
        <v>37</v>
      </c>
      <c r="B12" s="67" t="s">
        <v>74</v>
      </c>
      <c r="C12" s="67" t="s">
        <v>68</v>
      </c>
      <c r="D12" s="68" t="s">
        <v>67</v>
      </c>
      <c r="E12" s="69">
        <v>1</v>
      </c>
      <c r="F12" s="70" t="s">
        <v>68</v>
      </c>
      <c r="I12" s="66" t="s">
        <v>37</v>
      </c>
      <c r="J12" s="67" t="s">
        <v>74</v>
      </c>
      <c r="K12" s="67" t="s">
        <v>68</v>
      </c>
      <c r="L12" s="68" t="s">
        <v>85</v>
      </c>
      <c r="M12" s="71">
        <v>1</v>
      </c>
      <c r="N12" s="72" t="s">
        <v>68</v>
      </c>
      <c r="Q12" s="73" t="s">
        <v>37</v>
      </c>
      <c r="R12" s="74" t="s">
        <v>72</v>
      </c>
      <c r="S12" s="74" t="s">
        <v>68</v>
      </c>
      <c r="T12" s="74" t="s">
        <v>86</v>
      </c>
      <c r="U12" s="75">
        <v>1</v>
      </c>
      <c r="X12" s="66" t="s">
        <v>37</v>
      </c>
      <c r="Y12" s="67" t="s">
        <v>75</v>
      </c>
      <c r="Z12" s="67" t="s">
        <v>77</v>
      </c>
      <c r="AA12" s="68" t="s">
        <v>91</v>
      </c>
      <c r="AB12" s="76">
        <v>1</v>
      </c>
      <c r="AC12" s="85"/>
      <c r="AD12" s="73" t="s">
        <v>24</v>
      </c>
      <c r="AE12" s="74"/>
      <c r="AF12" s="74" t="s">
        <v>90</v>
      </c>
      <c r="AG12" s="74" t="s">
        <v>93</v>
      </c>
      <c r="AH12" s="77">
        <v>1</v>
      </c>
    </row>
    <row r="13" spans="1:34" ht="50.25" customHeight="1" x14ac:dyDescent="0.45">
      <c r="A13" s="73" t="s">
        <v>37</v>
      </c>
      <c r="B13" s="74" t="s">
        <v>75</v>
      </c>
      <c r="C13" s="74" t="s">
        <v>68</v>
      </c>
      <c r="D13" s="74" t="s">
        <v>67</v>
      </c>
      <c r="E13" s="78">
        <v>1</v>
      </c>
      <c r="F13" s="80" t="s">
        <v>68</v>
      </c>
      <c r="I13" s="73" t="s">
        <v>37</v>
      </c>
      <c r="J13" s="74" t="s">
        <v>75</v>
      </c>
      <c r="K13" s="74" t="s">
        <v>68</v>
      </c>
      <c r="L13" s="74" t="s">
        <v>85</v>
      </c>
      <c r="M13" s="81">
        <v>1</v>
      </c>
      <c r="N13" s="77" t="s">
        <v>68</v>
      </c>
      <c r="Q13" s="73" t="s">
        <v>37</v>
      </c>
      <c r="R13" s="74" t="s">
        <v>72</v>
      </c>
      <c r="S13" s="74" t="s">
        <v>71</v>
      </c>
      <c r="T13" s="74" t="s">
        <v>86</v>
      </c>
      <c r="U13" s="75">
        <v>1</v>
      </c>
      <c r="X13" s="86" t="s">
        <v>37</v>
      </c>
      <c r="Y13" s="87" t="s">
        <v>75</v>
      </c>
      <c r="Z13" s="87" t="s">
        <v>78</v>
      </c>
      <c r="AA13" s="68" t="s">
        <v>92</v>
      </c>
      <c r="AB13" s="88">
        <v>1</v>
      </c>
      <c r="AC13" s="85"/>
      <c r="AD13" s="91" t="s">
        <v>84</v>
      </c>
      <c r="AE13" s="92"/>
      <c r="AF13" s="92" t="s">
        <v>66</v>
      </c>
      <c r="AG13" s="92" t="s">
        <v>93</v>
      </c>
      <c r="AH13" s="134">
        <v>1</v>
      </c>
    </row>
    <row r="14" spans="1:34" ht="50.25" customHeight="1" x14ac:dyDescent="0.45">
      <c r="A14" s="73" t="s">
        <v>37</v>
      </c>
      <c r="B14" s="74" t="s">
        <v>75</v>
      </c>
      <c r="C14" s="74" t="s">
        <v>76</v>
      </c>
      <c r="D14" s="74" t="s">
        <v>67</v>
      </c>
      <c r="E14" s="78">
        <v>1</v>
      </c>
      <c r="F14" s="80" t="s">
        <v>76</v>
      </c>
      <c r="I14" s="73" t="s">
        <v>37</v>
      </c>
      <c r="J14" s="74" t="s">
        <v>75</v>
      </c>
      <c r="K14" s="74" t="s">
        <v>76</v>
      </c>
      <c r="L14" s="74" t="s">
        <v>85</v>
      </c>
      <c r="M14" s="81">
        <v>1</v>
      </c>
      <c r="N14" s="77" t="s">
        <v>76</v>
      </c>
      <c r="Q14" s="73" t="s">
        <v>37</v>
      </c>
      <c r="R14" s="74" t="s">
        <v>72</v>
      </c>
      <c r="S14" s="74" t="s">
        <v>66</v>
      </c>
      <c r="T14" s="74" t="s">
        <v>86</v>
      </c>
      <c r="U14" s="75">
        <v>1</v>
      </c>
      <c r="X14" s="73" t="s">
        <v>37</v>
      </c>
      <c r="Y14" s="74" t="s">
        <v>79</v>
      </c>
      <c r="Z14" s="74" t="s">
        <v>68</v>
      </c>
      <c r="AA14" s="74" t="s">
        <v>92</v>
      </c>
      <c r="AB14" s="75">
        <v>1</v>
      </c>
      <c r="AC14" s="85"/>
      <c r="AD14" s="103"/>
      <c r="AE14" s="104"/>
      <c r="AF14" s="104"/>
      <c r="AG14" s="104"/>
      <c r="AH14" s="104"/>
    </row>
    <row r="15" spans="1:34" ht="50.25" customHeight="1" x14ac:dyDescent="0.45">
      <c r="A15" s="66" t="s">
        <v>37</v>
      </c>
      <c r="B15" s="67" t="s">
        <v>75</v>
      </c>
      <c r="C15" s="67" t="s">
        <v>66</v>
      </c>
      <c r="D15" s="68" t="s">
        <v>67</v>
      </c>
      <c r="E15" s="69">
        <v>1</v>
      </c>
      <c r="F15" s="89" t="s">
        <v>66</v>
      </c>
      <c r="I15" s="66" t="s">
        <v>37</v>
      </c>
      <c r="J15" s="67" t="s">
        <v>75</v>
      </c>
      <c r="K15" s="67" t="s">
        <v>66</v>
      </c>
      <c r="L15" s="68" t="s">
        <v>85</v>
      </c>
      <c r="M15" s="71">
        <v>1</v>
      </c>
      <c r="N15" s="90" t="s">
        <v>66</v>
      </c>
      <c r="Q15" s="73" t="s">
        <v>37</v>
      </c>
      <c r="R15" s="74" t="s">
        <v>73</v>
      </c>
      <c r="S15" s="74" t="s">
        <v>68</v>
      </c>
      <c r="T15" s="74" t="s">
        <v>86</v>
      </c>
      <c r="U15" s="75">
        <v>1</v>
      </c>
      <c r="X15" s="91" t="s">
        <v>23</v>
      </c>
      <c r="Y15" s="92" t="s">
        <v>80</v>
      </c>
      <c r="Z15" s="84" t="s">
        <v>66</v>
      </c>
      <c r="AA15" s="74" t="s">
        <v>92</v>
      </c>
      <c r="AB15" s="93">
        <v>1</v>
      </c>
      <c r="AC15" s="85"/>
      <c r="AD15" s="264"/>
      <c r="AE15" s="264"/>
      <c r="AF15" s="94"/>
      <c r="AG15" s="95"/>
      <c r="AH15" s="96"/>
    </row>
    <row r="16" spans="1:34" ht="50.25" customHeight="1" x14ac:dyDescent="0.45">
      <c r="A16" s="66" t="s">
        <v>37</v>
      </c>
      <c r="B16" s="67" t="s">
        <v>75</v>
      </c>
      <c r="C16" s="67" t="s">
        <v>77</v>
      </c>
      <c r="D16" s="68" t="s">
        <v>67</v>
      </c>
      <c r="E16" s="69">
        <v>1</v>
      </c>
      <c r="F16" s="89" t="s">
        <v>77</v>
      </c>
      <c r="I16" s="66" t="s">
        <v>37</v>
      </c>
      <c r="J16" s="67" t="s">
        <v>75</v>
      </c>
      <c r="K16" s="67" t="s">
        <v>77</v>
      </c>
      <c r="L16" s="68" t="s">
        <v>85</v>
      </c>
      <c r="M16" s="71">
        <v>1</v>
      </c>
      <c r="N16" s="90" t="s">
        <v>77</v>
      </c>
      <c r="O16" s="85"/>
      <c r="P16" s="85"/>
      <c r="Q16" s="73" t="s">
        <v>37</v>
      </c>
      <c r="R16" s="74" t="s">
        <v>73</v>
      </c>
      <c r="S16" s="74" t="s">
        <v>76</v>
      </c>
      <c r="T16" s="74" t="s">
        <v>86</v>
      </c>
      <c r="U16" s="75">
        <v>1</v>
      </c>
      <c r="V16" s="85"/>
      <c r="W16" s="85"/>
      <c r="X16" s="91" t="s">
        <v>23</v>
      </c>
      <c r="Y16" s="92" t="s">
        <v>81</v>
      </c>
      <c r="Z16" s="84" t="s">
        <v>68</v>
      </c>
      <c r="AA16" s="74" t="s">
        <v>92</v>
      </c>
      <c r="AB16" s="93">
        <v>1</v>
      </c>
      <c r="AC16" s="97"/>
      <c r="AD16" s="44"/>
      <c r="AE16" s="44"/>
      <c r="AF16" s="44"/>
      <c r="AG16" s="44"/>
      <c r="AH16" s="98"/>
    </row>
    <row r="17" spans="1:34" ht="50.25" customHeight="1" x14ac:dyDescent="0.45">
      <c r="A17" s="66" t="s">
        <v>37</v>
      </c>
      <c r="B17" s="67" t="s">
        <v>75</v>
      </c>
      <c r="C17" s="67" t="s">
        <v>78</v>
      </c>
      <c r="D17" s="68" t="s">
        <v>67</v>
      </c>
      <c r="E17" s="69">
        <v>1</v>
      </c>
      <c r="F17" s="89" t="s">
        <v>78</v>
      </c>
      <c r="I17" s="66" t="s">
        <v>37</v>
      </c>
      <c r="J17" s="67" t="s">
        <v>75</v>
      </c>
      <c r="K17" s="67" t="s">
        <v>78</v>
      </c>
      <c r="L17" s="68" t="s">
        <v>85</v>
      </c>
      <c r="M17" s="71">
        <v>1</v>
      </c>
      <c r="N17" s="90" t="s">
        <v>78</v>
      </c>
      <c r="O17" s="85"/>
      <c r="P17" s="85"/>
      <c r="Q17" s="73" t="s">
        <v>37</v>
      </c>
      <c r="R17" s="74" t="s">
        <v>74</v>
      </c>
      <c r="S17" s="74" t="s">
        <v>78</v>
      </c>
      <c r="T17" s="74" t="s">
        <v>86</v>
      </c>
      <c r="U17" s="75">
        <v>1</v>
      </c>
      <c r="V17" s="85"/>
      <c r="W17" s="85"/>
      <c r="X17" s="91" t="s">
        <v>24</v>
      </c>
      <c r="Y17" s="92"/>
      <c r="Z17" s="84" t="s">
        <v>90</v>
      </c>
      <c r="AA17" s="74" t="s">
        <v>92</v>
      </c>
      <c r="AB17" s="75">
        <v>1</v>
      </c>
      <c r="AC17" s="97"/>
      <c r="AD17" s="44"/>
      <c r="AE17" s="44"/>
      <c r="AF17" s="44"/>
      <c r="AG17" s="44"/>
      <c r="AH17" s="98"/>
    </row>
    <row r="18" spans="1:34" ht="50.25" customHeight="1" x14ac:dyDescent="0.45">
      <c r="A18" s="73" t="s">
        <v>37</v>
      </c>
      <c r="B18" s="74" t="s">
        <v>79</v>
      </c>
      <c r="C18" s="74" t="s">
        <v>68</v>
      </c>
      <c r="D18" s="74" t="s">
        <v>67</v>
      </c>
      <c r="E18" s="78">
        <v>1</v>
      </c>
      <c r="F18" s="80" t="s">
        <v>68</v>
      </c>
      <c r="I18" s="73" t="s">
        <v>37</v>
      </c>
      <c r="J18" s="74" t="s">
        <v>79</v>
      </c>
      <c r="K18" s="74" t="s">
        <v>68</v>
      </c>
      <c r="L18" s="74" t="s">
        <v>85</v>
      </c>
      <c r="M18" s="81">
        <v>1</v>
      </c>
      <c r="N18" s="77" t="s">
        <v>68</v>
      </c>
      <c r="O18" s="85"/>
      <c r="P18" s="85"/>
      <c r="Q18" s="73" t="s">
        <v>37</v>
      </c>
      <c r="R18" s="74" t="s">
        <v>75</v>
      </c>
      <c r="S18" s="74" t="s">
        <v>68</v>
      </c>
      <c r="T18" s="74" t="s">
        <v>86</v>
      </c>
      <c r="U18" s="75">
        <v>1</v>
      </c>
      <c r="V18" s="85"/>
      <c r="W18" s="85"/>
      <c r="X18" s="91" t="s">
        <v>84</v>
      </c>
      <c r="Y18" s="92"/>
      <c r="Z18" s="92" t="s">
        <v>66</v>
      </c>
      <c r="AA18" s="92" t="s">
        <v>92</v>
      </c>
      <c r="AB18" s="93">
        <v>1</v>
      </c>
      <c r="AD18" s="44"/>
      <c r="AE18" s="44"/>
      <c r="AF18" s="44"/>
      <c r="AG18" s="44"/>
      <c r="AH18" s="98"/>
    </row>
    <row r="19" spans="1:34" ht="50.25" customHeight="1" x14ac:dyDescent="0.45">
      <c r="A19" s="73" t="s">
        <v>37</v>
      </c>
      <c r="B19" s="74" t="s">
        <v>79</v>
      </c>
      <c r="C19" s="74" t="s">
        <v>71</v>
      </c>
      <c r="D19" s="74" t="s">
        <v>67</v>
      </c>
      <c r="E19" s="78">
        <v>1</v>
      </c>
      <c r="F19" s="80" t="s">
        <v>66</v>
      </c>
      <c r="I19" s="73" t="s">
        <v>37</v>
      </c>
      <c r="J19" s="74" t="s">
        <v>79</v>
      </c>
      <c r="K19" s="74" t="s">
        <v>71</v>
      </c>
      <c r="L19" s="74" t="s">
        <v>85</v>
      </c>
      <c r="M19" s="81">
        <v>1</v>
      </c>
      <c r="N19" s="77" t="s">
        <v>71</v>
      </c>
      <c r="O19" s="85"/>
      <c r="P19" s="85"/>
      <c r="Q19" s="73" t="s">
        <v>37</v>
      </c>
      <c r="R19" s="74" t="s">
        <v>79</v>
      </c>
      <c r="S19" s="74" t="s">
        <v>68</v>
      </c>
      <c r="T19" s="74" t="s">
        <v>86</v>
      </c>
      <c r="U19" s="75">
        <v>1</v>
      </c>
      <c r="V19" s="85"/>
      <c r="W19" s="85"/>
      <c r="X19" s="103"/>
      <c r="Y19" s="104"/>
      <c r="Z19" s="104"/>
      <c r="AA19" s="104"/>
      <c r="AB19" s="105"/>
      <c r="AC19" s="136"/>
      <c r="AD19" s="44"/>
      <c r="AE19" s="44"/>
      <c r="AF19" s="44"/>
      <c r="AG19" s="44"/>
      <c r="AH19" s="98"/>
    </row>
    <row r="20" spans="1:34" ht="69" customHeight="1" x14ac:dyDescent="0.45">
      <c r="A20" s="66" t="s">
        <v>23</v>
      </c>
      <c r="B20" s="67" t="s">
        <v>80</v>
      </c>
      <c r="C20" s="67" t="s">
        <v>68</v>
      </c>
      <c r="D20" s="68" t="s">
        <v>67</v>
      </c>
      <c r="E20" s="69">
        <v>1</v>
      </c>
      <c r="F20" s="89" t="s">
        <v>68</v>
      </c>
      <c r="I20" s="66" t="s">
        <v>23</v>
      </c>
      <c r="J20" s="67" t="s">
        <v>80</v>
      </c>
      <c r="K20" s="67" t="s">
        <v>68</v>
      </c>
      <c r="L20" s="68" t="s">
        <v>85</v>
      </c>
      <c r="M20" s="71">
        <v>1</v>
      </c>
      <c r="N20" s="90" t="s">
        <v>68</v>
      </c>
      <c r="O20" s="85"/>
      <c r="P20" s="85"/>
      <c r="Q20" s="73" t="s">
        <v>37</v>
      </c>
      <c r="R20" s="74" t="s">
        <v>79</v>
      </c>
      <c r="S20" s="74" t="s">
        <v>66</v>
      </c>
      <c r="T20" s="74" t="s">
        <v>86</v>
      </c>
      <c r="U20" s="75">
        <v>1</v>
      </c>
      <c r="V20" s="85"/>
      <c r="W20" s="85"/>
      <c r="X20" s="264"/>
      <c r="Y20" s="264"/>
      <c r="Z20" s="94"/>
      <c r="AA20" s="95"/>
      <c r="AB20" s="96"/>
      <c r="AD20" s="44"/>
      <c r="AE20" s="44"/>
      <c r="AF20" s="44"/>
      <c r="AG20" s="44"/>
      <c r="AH20" s="98"/>
    </row>
    <row r="21" spans="1:34" ht="67.5" customHeight="1" x14ac:dyDescent="0.45">
      <c r="A21" s="73" t="s">
        <v>23</v>
      </c>
      <c r="B21" s="74" t="s">
        <v>80</v>
      </c>
      <c r="C21" s="74" t="s">
        <v>71</v>
      </c>
      <c r="D21" s="74" t="s">
        <v>67</v>
      </c>
      <c r="E21" s="78">
        <v>1</v>
      </c>
      <c r="F21" s="80" t="s">
        <v>71</v>
      </c>
      <c r="I21" s="73" t="s">
        <v>23</v>
      </c>
      <c r="J21" s="74" t="s">
        <v>80</v>
      </c>
      <c r="K21" s="74" t="s">
        <v>71</v>
      </c>
      <c r="L21" s="74" t="s">
        <v>85</v>
      </c>
      <c r="M21" s="81">
        <v>1</v>
      </c>
      <c r="N21" s="77" t="s">
        <v>71</v>
      </c>
      <c r="O21" s="85"/>
      <c r="P21" s="85"/>
      <c r="Q21" s="73" t="s">
        <v>37</v>
      </c>
      <c r="R21" s="74" t="s">
        <v>79</v>
      </c>
      <c r="S21" s="74" t="s">
        <v>77</v>
      </c>
      <c r="T21" s="74" t="s">
        <v>86</v>
      </c>
      <c r="U21" s="75">
        <v>1</v>
      </c>
      <c r="V21" s="85"/>
      <c r="W21" s="85"/>
      <c r="AA21" s="97"/>
      <c r="AB21" s="99"/>
      <c r="AD21" s="44"/>
      <c r="AE21" s="44"/>
      <c r="AF21" s="44"/>
      <c r="AG21" s="44"/>
      <c r="AH21" s="98"/>
    </row>
    <row r="22" spans="1:34" ht="50.25" customHeight="1" x14ac:dyDescent="0.45">
      <c r="A22" s="73" t="s">
        <v>23</v>
      </c>
      <c r="B22" s="74" t="s">
        <v>80</v>
      </c>
      <c r="C22" s="74" t="s">
        <v>66</v>
      </c>
      <c r="D22" s="74" t="s">
        <v>67</v>
      </c>
      <c r="E22" s="78">
        <v>1</v>
      </c>
      <c r="F22" s="80" t="s">
        <v>66</v>
      </c>
      <c r="I22" s="73" t="s">
        <v>23</v>
      </c>
      <c r="J22" s="74" t="s">
        <v>80</v>
      </c>
      <c r="K22" s="74" t="s">
        <v>66</v>
      </c>
      <c r="L22" s="74" t="s">
        <v>85</v>
      </c>
      <c r="M22" s="81">
        <v>1</v>
      </c>
      <c r="N22" s="77" t="s">
        <v>66</v>
      </c>
      <c r="O22" s="85"/>
      <c r="P22" s="85"/>
      <c r="Q22" s="73" t="s">
        <v>23</v>
      </c>
      <c r="R22" s="74" t="s">
        <v>80</v>
      </c>
      <c r="S22" s="74" t="s">
        <v>88</v>
      </c>
      <c r="T22" s="74" t="s">
        <v>86</v>
      </c>
      <c r="U22" s="75">
        <v>1</v>
      </c>
      <c r="V22" s="85"/>
      <c r="W22" s="85"/>
      <c r="AA22" s="97"/>
      <c r="AB22" s="99"/>
      <c r="AG22" s="44"/>
      <c r="AH22" s="98"/>
    </row>
    <row r="23" spans="1:34" ht="50.25" customHeight="1" x14ac:dyDescent="0.45">
      <c r="A23" s="66" t="s">
        <v>23</v>
      </c>
      <c r="B23" s="67" t="s">
        <v>81</v>
      </c>
      <c r="C23" s="67" t="s">
        <v>68</v>
      </c>
      <c r="D23" s="68" t="s">
        <v>67</v>
      </c>
      <c r="E23" s="69">
        <v>1</v>
      </c>
      <c r="F23" s="89" t="s">
        <v>82</v>
      </c>
      <c r="I23" s="66" t="s">
        <v>23</v>
      </c>
      <c r="J23" s="67" t="s">
        <v>81</v>
      </c>
      <c r="K23" s="67" t="s">
        <v>68</v>
      </c>
      <c r="L23" s="68" t="s">
        <v>85</v>
      </c>
      <c r="M23" s="71">
        <v>1</v>
      </c>
      <c r="N23" s="90" t="s">
        <v>68</v>
      </c>
      <c r="O23" s="85"/>
      <c r="P23" s="85"/>
      <c r="Q23" s="73" t="s">
        <v>23</v>
      </c>
      <c r="R23" s="74" t="s">
        <v>80</v>
      </c>
      <c r="S23" s="74" t="s">
        <v>68</v>
      </c>
      <c r="T23" s="74" t="s">
        <v>86</v>
      </c>
      <c r="U23" s="75">
        <v>1</v>
      </c>
      <c r="V23" s="85"/>
      <c r="W23" s="85"/>
      <c r="AA23" s="97"/>
      <c r="AB23" s="99"/>
      <c r="AE23" s="44"/>
      <c r="AF23" s="44"/>
      <c r="AG23" s="44"/>
      <c r="AH23" s="98"/>
    </row>
    <row r="24" spans="1:34" ht="50.25" customHeight="1" x14ac:dyDescent="0.45">
      <c r="A24" s="73" t="s">
        <v>23</v>
      </c>
      <c r="B24" s="74" t="s">
        <v>81</v>
      </c>
      <c r="C24" s="74" t="s">
        <v>66</v>
      </c>
      <c r="D24" s="74" t="s">
        <v>67</v>
      </c>
      <c r="E24" s="78">
        <v>1</v>
      </c>
      <c r="F24" s="80" t="s">
        <v>66</v>
      </c>
      <c r="I24" s="73" t="s">
        <v>23</v>
      </c>
      <c r="J24" s="74" t="s">
        <v>81</v>
      </c>
      <c r="K24" s="74" t="s">
        <v>66</v>
      </c>
      <c r="L24" s="74" t="s">
        <v>85</v>
      </c>
      <c r="M24" s="81">
        <v>1</v>
      </c>
      <c r="N24" s="77" t="s">
        <v>66</v>
      </c>
      <c r="O24" s="85"/>
      <c r="P24" s="85"/>
      <c r="Q24" s="73" t="s">
        <v>23</v>
      </c>
      <c r="R24" s="74" t="s">
        <v>80</v>
      </c>
      <c r="S24" s="74" t="s">
        <v>71</v>
      </c>
      <c r="T24" s="74" t="s">
        <v>86</v>
      </c>
      <c r="U24" s="75">
        <v>1</v>
      </c>
      <c r="V24" s="85"/>
      <c r="W24" s="85"/>
      <c r="X24" s="94"/>
      <c r="Y24" s="94"/>
      <c r="Z24" s="94"/>
      <c r="AA24" s="95"/>
      <c r="AB24" s="96"/>
      <c r="AE24" s="97"/>
      <c r="AF24" s="97"/>
      <c r="AG24" s="97"/>
      <c r="AH24" s="100"/>
    </row>
    <row r="25" spans="1:34" ht="50.25" customHeight="1" x14ac:dyDescent="0.45">
      <c r="A25" s="73" t="s">
        <v>23</v>
      </c>
      <c r="B25" s="74" t="s">
        <v>81</v>
      </c>
      <c r="C25" s="74" t="s">
        <v>77</v>
      </c>
      <c r="D25" s="74" t="s">
        <v>67</v>
      </c>
      <c r="E25" s="78">
        <v>1</v>
      </c>
      <c r="F25" s="80" t="s">
        <v>77</v>
      </c>
      <c r="I25" s="73" t="s">
        <v>23</v>
      </c>
      <c r="J25" s="74" t="s">
        <v>81</v>
      </c>
      <c r="K25" s="74" t="s">
        <v>77</v>
      </c>
      <c r="L25" s="74" t="s">
        <v>85</v>
      </c>
      <c r="M25" s="81">
        <v>1</v>
      </c>
      <c r="N25" s="77" t="s">
        <v>77</v>
      </c>
      <c r="Q25" s="73" t="s">
        <v>23</v>
      </c>
      <c r="R25" s="74" t="s">
        <v>80</v>
      </c>
      <c r="S25" s="74" t="s">
        <v>66</v>
      </c>
      <c r="T25" s="74" t="s">
        <v>86</v>
      </c>
      <c r="U25" s="75">
        <v>1</v>
      </c>
      <c r="AE25" s="97"/>
      <c r="AF25" s="97"/>
      <c r="AG25" s="97"/>
      <c r="AH25" s="100"/>
    </row>
    <row r="26" spans="1:34" ht="50.25" customHeight="1" x14ac:dyDescent="0.45">
      <c r="A26" s="66" t="s">
        <v>24</v>
      </c>
      <c r="B26" s="67"/>
      <c r="C26" s="67" t="s">
        <v>71</v>
      </c>
      <c r="D26" s="68" t="s">
        <v>83</v>
      </c>
      <c r="E26" s="69">
        <v>1</v>
      </c>
      <c r="F26" s="70" t="s">
        <v>71</v>
      </c>
      <c r="I26" s="73" t="s">
        <v>24</v>
      </c>
      <c r="J26" s="74"/>
      <c r="K26" s="74" t="s">
        <v>71</v>
      </c>
      <c r="L26" s="74" t="s">
        <v>85</v>
      </c>
      <c r="M26" s="81">
        <v>1</v>
      </c>
      <c r="N26" s="77" t="s">
        <v>71</v>
      </c>
      <c r="Q26" s="73" t="s">
        <v>23</v>
      </c>
      <c r="R26" s="74" t="s">
        <v>80</v>
      </c>
      <c r="S26" s="74" t="s">
        <v>76</v>
      </c>
      <c r="T26" s="74" t="s">
        <v>86</v>
      </c>
      <c r="U26" s="75">
        <v>1</v>
      </c>
      <c r="X26" s="94"/>
      <c r="Y26" s="94"/>
      <c r="Z26" s="94"/>
      <c r="AA26" s="95"/>
      <c r="AB26" s="96"/>
      <c r="AE26" s="97"/>
      <c r="AF26" s="97"/>
      <c r="AG26" s="97"/>
      <c r="AH26" s="100"/>
    </row>
    <row r="27" spans="1:34" ht="50.25" customHeight="1" x14ac:dyDescent="0.45">
      <c r="A27" s="73" t="s">
        <v>24</v>
      </c>
      <c r="B27" s="74"/>
      <c r="C27" s="74" t="s">
        <v>71</v>
      </c>
      <c r="D27" s="74" t="s">
        <v>67</v>
      </c>
      <c r="E27" s="78">
        <v>1</v>
      </c>
      <c r="F27" s="80" t="s">
        <v>71</v>
      </c>
      <c r="I27" s="73" t="s">
        <v>24</v>
      </c>
      <c r="J27" s="74"/>
      <c r="K27" s="74" t="s">
        <v>78</v>
      </c>
      <c r="L27" s="74" t="s">
        <v>85</v>
      </c>
      <c r="M27" s="81">
        <v>1</v>
      </c>
      <c r="N27" s="77" t="s">
        <v>78</v>
      </c>
      <c r="Q27" s="73" t="s">
        <v>23</v>
      </c>
      <c r="R27" s="74" t="s">
        <v>81</v>
      </c>
      <c r="S27" s="74" t="s">
        <v>68</v>
      </c>
      <c r="T27" s="74" t="s">
        <v>86</v>
      </c>
      <c r="U27" s="75">
        <v>1</v>
      </c>
      <c r="X27" s="263"/>
      <c r="Y27" s="263"/>
      <c r="Z27" s="263"/>
      <c r="AA27" s="95"/>
      <c r="AB27" s="102"/>
    </row>
    <row r="28" spans="1:34" ht="50.25" customHeight="1" x14ac:dyDescent="0.45">
      <c r="A28" s="73" t="s">
        <v>24</v>
      </c>
      <c r="B28" s="74"/>
      <c r="C28" s="74" t="s">
        <v>78</v>
      </c>
      <c r="D28" s="74" t="s">
        <v>67</v>
      </c>
      <c r="E28" s="78">
        <v>1</v>
      </c>
      <c r="F28" s="80" t="s">
        <v>78</v>
      </c>
      <c r="I28" s="66" t="s">
        <v>24</v>
      </c>
      <c r="J28" s="67"/>
      <c r="K28" s="67" t="s">
        <v>76</v>
      </c>
      <c r="L28" s="68" t="s">
        <v>85</v>
      </c>
      <c r="M28" s="71">
        <v>1</v>
      </c>
      <c r="N28" s="90" t="s">
        <v>76</v>
      </c>
      <c r="Q28" s="73" t="s">
        <v>23</v>
      </c>
      <c r="R28" s="74" t="s">
        <v>81</v>
      </c>
      <c r="S28" s="74" t="s">
        <v>71</v>
      </c>
      <c r="T28" s="74" t="s">
        <v>86</v>
      </c>
      <c r="U28" s="75">
        <v>1</v>
      </c>
      <c r="Y28" s="44"/>
      <c r="AB28" s="85"/>
      <c r="AD28" s="94"/>
      <c r="AE28" s="94"/>
      <c r="AF28" s="94"/>
      <c r="AG28" s="95"/>
      <c r="AH28" s="96"/>
    </row>
    <row r="29" spans="1:34" ht="50.25" customHeight="1" x14ac:dyDescent="0.45">
      <c r="A29" s="66" t="s">
        <v>24</v>
      </c>
      <c r="B29" s="67"/>
      <c r="C29" s="67" t="s">
        <v>76</v>
      </c>
      <c r="D29" s="68" t="s">
        <v>67</v>
      </c>
      <c r="E29" s="69">
        <v>1</v>
      </c>
      <c r="F29" s="70" t="s">
        <v>76</v>
      </c>
      <c r="I29" s="73" t="s">
        <v>84</v>
      </c>
      <c r="J29" s="74"/>
      <c r="K29" s="74" t="s">
        <v>71</v>
      </c>
      <c r="L29" s="74" t="s">
        <v>85</v>
      </c>
      <c r="M29" s="81">
        <v>1</v>
      </c>
      <c r="N29" s="77" t="s">
        <v>71</v>
      </c>
      <c r="Q29" s="73" t="s">
        <v>23</v>
      </c>
      <c r="R29" s="74" t="s">
        <v>81</v>
      </c>
      <c r="S29" s="74" t="s">
        <v>66</v>
      </c>
      <c r="T29" s="74" t="s">
        <v>86</v>
      </c>
      <c r="U29" s="75">
        <v>1</v>
      </c>
      <c r="Y29" s="44"/>
      <c r="AB29" s="85"/>
      <c r="AD29" s="94"/>
      <c r="AE29" s="94"/>
      <c r="AF29" s="94"/>
      <c r="AG29" s="95"/>
      <c r="AH29" s="102"/>
    </row>
    <row r="30" spans="1:34" ht="50.25" customHeight="1" x14ac:dyDescent="0.45">
      <c r="A30" s="73" t="s">
        <v>84</v>
      </c>
      <c r="B30" s="74"/>
      <c r="C30" s="74" t="s">
        <v>71</v>
      </c>
      <c r="D30" s="74" t="s">
        <v>67</v>
      </c>
      <c r="E30" s="78">
        <v>1</v>
      </c>
      <c r="F30" s="80" t="s">
        <v>71</v>
      </c>
      <c r="I30" s="73" t="s">
        <v>84</v>
      </c>
      <c r="J30" s="74"/>
      <c r="K30" s="74" t="s">
        <v>66</v>
      </c>
      <c r="L30" s="74" t="s">
        <v>85</v>
      </c>
      <c r="M30" s="81">
        <v>1</v>
      </c>
      <c r="N30" s="77" t="s">
        <v>66</v>
      </c>
      <c r="Q30" s="73" t="s">
        <v>23</v>
      </c>
      <c r="R30" s="74" t="s">
        <v>81</v>
      </c>
      <c r="S30" s="74" t="s">
        <v>76</v>
      </c>
      <c r="T30" s="74" t="s">
        <v>86</v>
      </c>
      <c r="U30" s="75">
        <v>1</v>
      </c>
      <c r="Y30" s="44"/>
      <c r="AB30" s="85"/>
      <c r="AD30" s="44"/>
      <c r="AE30" s="44"/>
      <c r="AF30" s="44"/>
      <c r="AG30" s="44"/>
      <c r="AH30" s="44"/>
    </row>
    <row r="31" spans="1:34" ht="50.25" customHeight="1" x14ac:dyDescent="0.45">
      <c r="A31" s="73" t="s">
        <v>84</v>
      </c>
      <c r="B31" s="74"/>
      <c r="C31" s="74" t="s">
        <v>66</v>
      </c>
      <c r="D31" s="74" t="s">
        <v>67</v>
      </c>
      <c r="E31" s="78">
        <v>1</v>
      </c>
      <c r="F31" s="80" t="s">
        <v>66</v>
      </c>
      <c r="I31" s="91" t="s">
        <v>84</v>
      </c>
      <c r="J31" s="92"/>
      <c r="K31" s="92" t="s">
        <v>76</v>
      </c>
      <c r="L31" s="92" t="s">
        <v>85</v>
      </c>
      <c r="M31" s="133">
        <v>1</v>
      </c>
      <c r="N31" s="134" t="s">
        <v>76</v>
      </c>
      <c r="Q31" s="73" t="s">
        <v>23</v>
      </c>
      <c r="R31" s="74" t="s">
        <v>81</v>
      </c>
      <c r="S31" s="74" t="s">
        <v>77</v>
      </c>
      <c r="T31" s="74" t="s">
        <v>86</v>
      </c>
      <c r="U31" s="75">
        <v>1</v>
      </c>
      <c r="Y31" s="44"/>
      <c r="AB31" s="85"/>
      <c r="AD31" s="44"/>
      <c r="AE31" s="44"/>
      <c r="AF31" s="44"/>
      <c r="AG31" s="44"/>
      <c r="AH31" s="44"/>
    </row>
    <row r="32" spans="1:34" ht="50.25" customHeight="1" x14ac:dyDescent="0.45">
      <c r="A32" s="91" t="s">
        <v>84</v>
      </c>
      <c r="B32" s="92"/>
      <c r="C32" s="92" t="s">
        <v>76</v>
      </c>
      <c r="D32" s="92" t="s">
        <v>67</v>
      </c>
      <c r="E32" s="131">
        <v>1</v>
      </c>
      <c r="F32" s="132" t="s">
        <v>76</v>
      </c>
      <c r="I32" s="103"/>
      <c r="J32" s="104"/>
      <c r="K32" s="104"/>
      <c r="L32" s="104"/>
      <c r="M32" s="105"/>
      <c r="N32" s="104"/>
      <c r="Q32" s="73" t="s">
        <v>23</v>
      </c>
      <c r="R32" s="74" t="s">
        <v>81</v>
      </c>
      <c r="S32" s="74" t="s">
        <v>78</v>
      </c>
      <c r="T32" s="74" t="s">
        <v>86</v>
      </c>
      <c r="U32" s="75">
        <v>1</v>
      </c>
      <c r="Y32" s="44"/>
      <c r="AB32" s="85"/>
      <c r="AD32" s="44"/>
      <c r="AE32" s="44"/>
      <c r="AF32" s="44"/>
      <c r="AG32" s="44"/>
      <c r="AH32" s="44"/>
    </row>
    <row r="33" spans="1:34" ht="50.25" customHeight="1" x14ac:dyDescent="0.45">
      <c r="A33" s="103"/>
      <c r="B33" s="104"/>
      <c r="C33" s="104"/>
      <c r="D33" s="104"/>
      <c r="E33" s="105"/>
      <c r="F33" s="104"/>
      <c r="I33" s="103"/>
      <c r="J33" s="104"/>
      <c r="K33" s="104"/>
      <c r="L33" s="104"/>
      <c r="M33" s="105"/>
      <c r="N33" s="135"/>
      <c r="Q33" s="73" t="s">
        <v>23</v>
      </c>
      <c r="R33" s="74" t="s">
        <v>81</v>
      </c>
      <c r="S33" s="74" t="s">
        <v>89</v>
      </c>
      <c r="T33" s="74" t="s">
        <v>86</v>
      </c>
      <c r="U33" s="75">
        <v>1</v>
      </c>
      <c r="Y33" s="44"/>
      <c r="AB33" s="85"/>
      <c r="AD33" s="44"/>
      <c r="AE33" s="44"/>
      <c r="AF33" s="44"/>
      <c r="AG33" s="44"/>
      <c r="AH33" s="44"/>
    </row>
    <row r="34" spans="1:34" ht="50.25" customHeight="1" x14ac:dyDescent="0.45">
      <c r="A34" s="103"/>
      <c r="B34" s="104"/>
      <c r="C34" s="104"/>
      <c r="D34" s="104"/>
      <c r="E34" s="105"/>
      <c r="F34" s="104"/>
      <c r="Q34" s="73" t="s">
        <v>24</v>
      </c>
      <c r="R34" s="74"/>
      <c r="S34" s="74" t="s">
        <v>90</v>
      </c>
      <c r="T34" s="74" t="s">
        <v>86</v>
      </c>
      <c r="U34" s="75">
        <v>1</v>
      </c>
      <c r="AD34" s="44"/>
      <c r="AE34" s="44"/>
      <c r="AF34" s="44"/>
      <c r="AG34" s="44"/>
      <c r="AH34" s="44"/>
    </row>
    <row r="35" spans="1:34" ht="50.25" customHeight="1" x14ac:dyDescent="0.45">
      <c r="Q35" s="73" t="s">
        <v>24</v>
      </c>
      <c r="R35" s="74"/>
      <c r="S35" s="74" t="s">
        <v>77</v>
      </c>
      <c r="T35" s="74" t="s">
        <v>86</v>
      </c>
      <c r="U35" s="75">
        <v>1</v>
      </c>
      <c r="AD35" s="44"/>
      <c r="AE35" s="44"/>
      <c r="AF35" s="44"/>
      <c r="AG35" s="44"/>
      <c r="AH35" s="44"/>
    </row>
    <row r="36" spans="1:34" ht="71.25" customHeight="1" x14ac:dyDescent="0.45">
      <c r="Q36" s="73" t="s">
        <v>24</v>
      </c>
      <c r="R36" s="74"/>
      <c r="S36" s="74" t="s">
        <v>89</v>
      </c>
      <c r="T36" s="74" t="s">
        <v>86</v>
      </c>
      <c r="U36" s="75">
        <v>1</v>
      </c>
    </row>
    <row r="37" spans="1:34" ht="62.25" customHeight="1" x14ac:dyDescent="0.45">
      <c r="Q37" s="73" t="s">
        <v>24</v>
      </c>
      <c r="R37" s="74"/>
      <c r="S37" s="74" t="s">
        <v>78</v>
      </c>
      <c r="T37" s="74" t="s">
        <v>86</v>
      </c>
      <c r="U37" s="75">
        <v>1</v>
      </c>
    </row>
    <row r="38" spans="1:34" ht="62.25" customHeight="1" x14ac:dyDescent="0.45">
      <c r="Q38" s="73" t="s">
        <v>24</v>
      </c>
      <c r="R38" s="74"/>
      <c r="S38" s="74" t="s">
        <v>66</v>
      </c>
      <c r="T38" s="74" t="s">
        <v>86</v>
      </c>
      <c r="U38" s="75">
        <v>1</v>
      </c>
    </row>
    <row r="39" spans="1:34" ht="61.5" customHeight="1" x14ac:dyDescent="0.45">
      <c r="Q39" s="73" t="s">
        <v>24</v>
      </c>
      <c r="R39" s="74"/>
      <c r="S39" s="74" t="s">
        <v>76</v>
      </c>
      <c r="T39" s="74" t="s">
        <v>86</v>
      </c>
      <c r="U39" s="75">
        <v>1</v>
      </c>
    </row>
    <row r="40" spans="1:34" ht="50.25" customHeight="1" x14ac:dyDescent="0.45">
      <c r="Q40" s="73" t="s">
        <v>84</v>
      </c>
      <c r="R40" s="74"/>
      <c r="S40" s="74" t="s">
        <v>71</v>
      </c>
      <c r="T40" s="74" t="s">
        <v>86</v>
      </c>
      <c r="U40" s="75">
        <v>1</v>
      </c>
    </row>
    <row r="41" spans="1:34" ht="50.25" customHeight="1" x14ac:dyDescent="0.45">
      <c r="Q41" s="73" t="s">
        <v>84</v>
      </c>
      <c r="R41" s="74"/>
      <c r="S41" s="74" t="s">
        <v>66</v>
      </c>
      <c r="T41" s="74" t="s">
        <v>86</v>
      </c>
      <c r="U41" s="75">
        <v>1</v>
      </c>
    </row>
    <row r="42" spans="1:34" ht="50.25" customHeight="1" x14ac:dyDescent="0.45">
      <c r="Q42" s="73" t="s">
        <v>84</v>
      </c>
      <c r="R42" s="74"/>
      <c r="S42" s="74" t="s">
        <v>76</v>
      </c>
      <c r="T42" s="74" t="s">
        <v>86</v>
      </c>
      <c r="U42" s="75">
        <v>1</v>
      </c>
    </row>
    <row r="43" spans="1:34" ht="50.25" customHeight="1" x14ac:dyDescent="0.45">
      <c r="Q43" s="91" t="s">
        <v>84</v>
      </c>
      <c r="R43" s="92"/>
      <c r="S43" s="92" t="s">
        <v>77</v>
      </c>
      <c r="T43" s="92" t="s">
        <v>86</v>
      </c>
      <c r="U43" s="93">
        <v>1</v>
      </c>
    </row>
    <row r="44" spans="1:34" ht="50.25" customHeight="1" x14ac:dyDescent="0.45">
      <c r="Q44" s="103"/>
      <c r="R44" s="104"/>
      <c r="S44" s="104"/>
      <c r="T44" s="104"/>
      <c r="U44" s="105"/>
    </row>
    <row r="45" spans="1:34" ht="50.25" customHeight="1" x14ac:dyDescent="0.45">
      <c r="Q45" s="103"/>
      <c r="R45" s="104"/>
      <c r="S45" s="104"/>
      <c r="T45" s="104"/>
      <c r="U45" s="105"/>
    </row>
    <row r="46" spans="1:34" ht="50.25" customHeight="1" x14ac:dyDescent="0.45">
      <c r="Q46" s="103"/>
      <c r="R46" s="104"/>
      <c r="S46" s="104"/>
      <c r="T46" s="104"/>
      <c r="U46" s="105"/>
    </row>
    <row r="47" spans="1:34" ht="50.25" customHeight="1" x14ac:dyDescent="0.45">
      <c r="Q47" s="103"/>
      <c r="R47" s="104"/>
      <c r="S47" s="104"/>
      <c r="T47" s="104"/>
      <c r="U47" s="105"/>
    </row>
    <row r="48" spans="1:34" ht="50.25" customHeight="1" x14ac:dyDescent="0.45">
      <c r="I48" s="94"/>
      <c r="J48" s="94"/>
      <c r="K48" s="94"/>
      <c r="L48" s="95"/>
      <c r="M48" s="96"/>
      <c r="Q48" s="103"/>
      <c r="R48" s="104"/>
      <c r="S48" s="104"/>
      <c r="T48" s="104"/>
      <c r="U48" s="105"/>
    </row>
    <row r="49" spans="1:34" ht="50.25" customHeight="1" thickBot="1" x14ac:dyDescent="0.5">
      <c r="A49" s="94"/>
      <c r="B49" s="94"/>
      <c r="C49" s="94"/>
      <c r="D49" s="95"/>
      <c r="E49" s="96"/>
      <c r="I49" s="94"/>
      <c r="J49" s="94"/>
      <c r="K49" s="94"/>
      <c r="L49" s="95"/>
      <c r="M49" s="96"/>
      <c r="Q49" s="103"/>
      <c r="R49" s="104"/>
      <c r="S49" s="104"/>
      <c r="T49" s="104"/>
      <c r="U49" s="105"/>
    </row>
    <row r="50" spans="1:34" ht="50.25" customHeight="1" thickTop="1" thickBot="1" x14ac:dyDescent="0.5">
      <c r="A50" s="94"/>
      <c r="B50" s="94"/>
      <c r="C50" s="94"/>
      <c r="D50" s="95"/>
      <c r="E50" s="96"/>
      <c r="I50" s="265" t="s">
        <v>96</v>
      </c>
      <c r="J50" s="266"/>
      <c r="K50" s="106"/>
      <c r="L50" s="107"/>
      <c r="M50" s="108">
        <f>M3+M4+M5+M6+M7+M9+M12+M15+M16+M17+M20+M23+M28</f>
        <v>14</v>
      </c>
      <c r="Q50" s="265" t="s">
        <v>96</v>
      </c>
      <c r="R50" s="266"/>
      <c r="S50" s="106"/>
      <c r="T50" s="107"/>
      <c r="U50" s="108" t="s">
        <v>97</v>
      </c>
      <c r="X50" s="265" t="s">
        <v>96</v>
      </c>
      <c r="Y50" s="266"/>
      <c r="Z50" s="106"/>
      <c r="AA50" s="107"/>
      <c r="AB50" s="108">
        <f>AB3+AB4+AB5+AB6+AB7+AB8+AB10+AB11+AB12+AB13</f>
        <v>10</v>
      </c>
      <c r="AD50" s="265" t="s">
        <v>96</v>
      </c>
      <c r="AE50" s="266"/>
      <c r="AF50" s="106"/>
      <c r="AG50" s="107"/>
      <c r="AH50" s="108">
        <f>AH3</f>
        <v>1</v>
      </c>
    </row>
    <row r="51" spans="1:34" ht="65.25" customHeight="1" thickTop="1" thickBot="1" x14ac:dyDescent="0.5">
      <c r="A51" s="265" t="s">
        <v>96</v>
      </c>
      <c r="B51" s="266"/>
      <c r="C51" s="106"/>
      <c r="D51" s="107"/>
      <c r="E51" s="108">
        <f>E3+E4+E5+E7+E9+E10+E12+E15+E16+E17+E20+E23+E26+E29</f>
        <v>15</v>
      </c>
      <c r="I51" s="267" t="s">
        <v>98</v>
      </c>
      <c r="J51" s="268"/>
      <c r="K51" s="109"/>
      <c r="L51" s="110"/>
      <c r="M51" s="111">
        <f>M8+M10+M11+M13+M14+M26+M27+M29+M30+M31+M32+M33+M21+M22+M24+M25+M18+M19</f>
        <v>16</v>
      </c>
      <c r="Q51" s="267" t="s">
        <v>98</v>
      </c>
      <c r="R51" s="268"/>
      <c r="S51" s="109"/>
      <c r="T51" s="110"/>
      <c r="U51" s="111">
        <f>SUM(U3:U47)</f>
        <v>41</v>
      </c>
      <c r="X51" s="267" t="s">
        <v>98</v>
      </c>
      <c r="Y51" s="268"/>
      <c r="Z51" s="109"/>
      <c r="AA51" s="110"/>
      <c r="AB51" s="111">
        <f>AB9+AB15+AB16+AB17+AB18+AB19+AB14</f>
        <v>6</v>
      </c>
      <c r="AD51" s="267" t="s">
        <v>98</v>
      </c>
      <c r="AE51" s="268"/>
      <c r="AF51" s="109"/>
      <c r="AG51" s="110"/>
      <c r="AH51" s="111">
        <f>SUM(AH4:AH14)</f>
        <v>10</v>
      </c>
    </row>
    <row r="52" spans="1:34" ht="50.25" customHeight="1" thickBot="1" x14ac:dyDescent="0.5">
      <c r="A52" s="267" t="s">
        <v>98</v>
      </c>
      <c r="B52" s="268"/>
      <c r="C52" s="109"/>
      <c r="D52" s="110"/>
      <c r="E52" s="111">
        <f>E8+E11+E13+E14+E27+E28+E30+E31+E32+E33+E34+E21+E22+E24+E25+E18+E19+E5</f>
        <v>16</v>
      </c>
      <c r="I52" s="281" t="s">
        <v>20</v>
      </c>
      <c r="J52" s="282"/>
      <c r="K52" s="112"/>
      <c r="L52" s="113"/>
      <c r="M52" s="114">
        <f>SUM(M50:M51)</f>
        <v>30</v>
      </c>
      <c r="Q52" s="281" t="s">
        <v>20</v>
      </c>
      <c r="R52" s="282"/>
      <c r="S52" s="112"/>
      <c r="T52" s="113"/>
      <c r="U52" s="114">
        <f>SUM(U50:U51)</f>
        <v>41</v>
      </c>
      <c r="X52" s="281" t="s">
        <v>20</v>
      </c>
      <c r="Y52" s="282"/>
      <c r="Z52" s="112"/>
      <c r="AA52" s="113"/>
      <c r="AB52" s="114">
        <f>SUM(AB50:AB51)</f>
        <v>16</v>
      </c>
      <c r="AD52" s="281" t="s">
        <v>20</v>
      </c>
      <c r="AE52" s="282"/>
      <c r="AF52" s="112"/>
      <c r="AG52" s="113"/>
      <c r="AH52" s="114">
        <f>SUM(AH50:AH51)</f>
        <v>11</v>
      </c>
    </row>
    <row r="53" spans="1:34" ht="50.25" customHeight="1" thickBot="1" x14ac:dyDescent="0.5">
      <c r="A53" s="281" t="s">
        <v>20</v>
      </c>
      <c r="B53" s="282"/>
      <c r="C53" s="112"/>
      <c r="D53" s="113"/>
      <c r="E53" s="114">
        <f>SUM(E51:E52)</f>
        <v>31</v>
      </c>
      <c r="I53" s="94"/>
      <c r="J53" s="94"/>
      <c r="K53" s="94"/>
      <c r="L53" s="95"/>
      <c r="M53" s="96"/>
      <c r="Q53" s="94"/>
      <c r="R53" s="94"/>
      <c r="S53" s="94"/>
      <c r="T53" s="95"/>
      <c r="U53" s="96"/>
    </row>
    <row r="54" spans="1:34" ht="71.25" customHeight="1" thickTop="1" thickBot="1" x14ac:dyDescent="0.5">
      <c r="A54" s="94"/>
      <c r="B54" s="94"/>
      <c r="C54" s="94"/>
      <c r="D54" s="95"/>
      <c r="E54" s="96"/>
      <c r="I54" s="94"/>
      <c r="J54" s="94"/>
      <c r="K54" s="94"/>
      <c r="L54" s="95"/>
      <c r="M54" s="96"/>
      <c r="Q54" s="94"/>
      <c r="R54" s="94"/>
      <c r="S54" s="94"/>
      <c r="T54" s="95"/>
      <c r="U54" s="96"/>
    </row>
    <row r="55" spans="1:34" ht="75" customHeight="1" thickTop="1" thickBot="1" x14ac:dyDescent="0.5">
      <c r="A55" s="269" t="s">
        <v>99</v>
      </c>
      <c r="B55" s="270"/>
      <c r="C55" s="270"/>
      <c r="D55" s="270"/>
      <c r="E55" s="271"/>
      <c r="I55" s="272" t="s">
        <v>100</v>
      </c>
      <c r="J55" s="273"/>
      <c r="K55" s="273"/>
      <c r="L55" s="273"/>
      <c r="M55" s="273"/>
      <c r="N55" s="274"/>
      <c r="Q55" s="94"/>
      <c r="R55" s="94"/>
      <c r="S55" s="94"/>
      <c r="T55" s="95"/>
      <c r="U55" s="96"/>
      <c r="AC55" s="115"/>
    </row>
    <row r="56" spans="1:34" ht="78" customHeight="1" thickTop="1" thickBot="1" x14ac:dyDescent="0.5">
      <c r="A56" s="116" t="s">
        <v>59</v>
      </c>
      <c r="B56" s="46" t="s">
        <v>45</v>
      </c>
      <c r="C56" s="46" t="s">
        <v>101</v>
      </c>
      <c r="D56" s="46" t="s">
        <v>48</v>
      </c>
      <c r="E56" s="51" t="s">
        <v>46</v>
      </c>
      <c r="I56" s="117" t="s">
        <v>59</v>
      </c>
      <c r="J56" s="118" t="s">
        <v>45</v>
      </c>
      <c r="K56" s="118" t="s">
        <v>101</v>
      </c>
      <c r="L56" s="118" t="s">
        <v>48</v>
      </c>
      <c r="M56" s="118" t="s">
        <v>46</v>
      </c>
      <c r="N56" s="119" t="s">
        <v>47</v>
      </c>
      <c r="Q56" s="94"/>
      <c r="R56" s="94"/>
      <c r="S56" s="94"/>
      <c r="T56" s="95"/>
      <c r="U56" s="96"/>
      <c r="X56" s="275" t="s">
        <v>102</v>
      </c>
      <c r="Y56" s="276"/>
      <c r="Z56" s="276"/>
      <c r="AA56" s="276"/>
      <c r="AB56" s="276"/>
      <c r="AC56" s="276"/>
      <c r="AD56" s="276"/>
      <c r="AE56" s="276"/>
      <c r="AF56" s="276"/>
      <c r="AG56" s="276"/>
      <c r="AH56" s="277"/>
    </row>
    <row r="57" spans="1:34" ht="50.25" customHeight="1" thickBot="1" x14ac:dyDescent="0.5">
      <c r="A57" s="52" t="s">
        <v>37</v>
      </c>
      <c r="B57" s="120">
        <f>E3+E4+E5+E7+E9+E10+E12+E15+E16+E17</f>
        <v>11</v>
      </c>
      <c r="C57" s="120">
        <f>M3+M4+M5+M6+M7+M9+M12+M15+M16+M17</f>
        <v>11</v>
      </c>
      <c r="D57" s="121">
        <f>AB3+AB4+AB5+AB6+AB7+AB8+AB10+AB11+AB12+AB13</f>
        <v>10</v>
      </c>
      <c r="E57" s="62">
        <f>AH3</f>
        <v>1</v>
      </c>
      <c r="I57" s="52" t="s">
        <v>37</v>
      </c>
      <c r="J57" s="120">
        <f>E8+E11+E13+E14+E18+E19+E5</f>
        <v>7</v>
      </c>
      <c r="K57" s="120">
        <f>M8+M10+M11+M13+M14+M18+M19</f>
        <v>7</v>
      </c>
      <c r="L57" s="121">
        <f>AB9+AB14</f>
        <v>2</v>
      </c>
      <c r="M57" s="122">
        <f>AH4+AH5+AH6+AH7+AH8+AH9</f>
        <v>6</v>
      </c>
      <c r="N57" s="62">
        <f>SUM(U3:U21)</f>
        <v>19</v>
      </c>
      <c r="Q57" s="44"/>
      <c r="R57" s="44"/>
      <c r="S57" s="44"/>
      <c r="T57" s="44"/>
      <c r="U57" s="44"/>
      <c r="X57" s="278"/>
      <c r="Y57" s="279"/>
      <c r="Z57" s="279"/>
      <c r="AA57" s="279"/>
      <c r="AB57" s="279"/>
      <c r="AC57" s="279"/>
      <c r="AD57" s="279"/>
      <c r="AE57" s="279"/>
      <c r="AF57" s="279"/>
      <c r="AG57" s="279"/>
      <c r="AH57" s="280"/>
    </row>
    <row r="58" spans="1:34" ht="68.25" customHeight="1" thickTop="1" x14ac:dyDescent="0.45">
      <c r="A58" s="66" t="s">
        <v>23</v>
      </c>
      <c r="B58" s="123">
        <f>E20+E23</f>
        <v>2</v>
      </c>
      <c r="C58" s="123">
        <f>M20+M23</f>
        <v>2</v>
      </c>
      <c r="D58" s="124" t="s">
        <v>103</v>
      </c>
      <c r="E58" s="76" t="s">
        <v>103</v>
      </c>
      <c r="I58" s="66" t="s">
        <v>23</v>
      </c>
      <c r="J58" s="123">
        <f>E21+E22+E24+E25</f>
        <v>4</v>
      </c>
      <c r="K58" s="123">
        <f>M21+M22+M24+M25</f>
        <v>4</v>
      </c>
      <c r="L58" s="124">
        <f>AB15+AB16</f>
        <v>2</v>
      </c>
      <c r="M58" s="125">
        <f>AH10+AH11</f>
        <v>2</v>
      </c>
      <c r="N58" s="76">
        <f>SUM(U22:U33)</f>
        <v>12</v>
      </c>
      <c r="Q58" s="44"/>
      <c r="R58" s="44"/>
      <c r="S58" s="44"/>
      <c r="T58" s="44"/>
      <c r="U58" s="44"/>
    </row>
    <row r="59" spans="1:34" ht="50.25" customHeight="1" x14ac:dyDescent="0.45">
      <c r="A59" s="66" t="s">
        <v>24</v>
      </c>
      <c r="B59" s="123">
        <f>E26+E29</f>
        <v>2</v>
      </c>
      <c r="C59" s="123">
        <f>M28</f>
        <v>1</v>
      </c>
      <c r="D59" s="124" t="s">
        <v>103</v>
      </c>
      <c r="E59" s="76" t="s">
        <v>103</v>
      </c>
      <c r="I59" s="66" t="s">
        <v>24</v>
      </c>
      <c r="J59" s="123">
        <f>E27+E28</f>
        <v>2</v>
      </c>
      <c r="K59" s="123">
        <f>M26+M27</f>
        <v>2</v>
      </c>
      <c r="L59" s="124">
        <f>AB17</f>
        <v>1</v>
      </c>
      <c r="M59" s="125">
        <f>AH12</f>
        <v>1</v>
      </c>
      <c r="N59" s="76">
        <f>SUM(U34:U39)</f>
        <v>6</v>
      </c>
      <c r="Q59" s="44"/>
      <c r="R59" s="44"/>
      <c r="S59" s="44"/>
      <c r="T59" s="44"/>
      <c r="U59" s="44"/>
    </row>
    <row r="60" spans="1:34" ht="50.25" customHeight="1" thickBot="1" x14ac:dyDescent="0.5">
      <c r="A60" s="66" t="s">
        <v>84</v>
      </c>
      <c r="B60" s="123" t="s">
        <v>103</v>
      </c>
      <c r="C60" s="123" t="s">
        <v>103</v>
      </c>
      <c r="D60" s="124" t="s">
        <v>103</v>
      </c>
      <c r="E60" s="76" t="s">
        <v>103</v>
      </c>
      <c r="I60" s="66" t="s">
        <v>84</v>
      </c>
      <c r="J60" s="123">
        <f>E30+E31+E32</f>
        <v>3</v>
      </c>
      <c r="K60" s="123">
        <f>M29+M30+M31</f>
        <v>3</v>
      </c>
      <c r="L60" s="124">
        <f>AB18</f>
        <v>1</v>
      </c>
      <c r="M60" s="125">
        <f>AH13</f>
        <v>1</v>
      </c>
      <c r="N60" s="76">
        <f>SUM(U40:U43)</f>
        <v>4</v>
      </c>
      <c r="Q60" s="44"/>
      <c r="R60" s="44"/>
      <c r="S60" s="44"/>
      <c r="T60" s="44"/>
      <c r="U60" s="44"/>
    </row>
    <row r="61" spans="1:34" ht="50.25" customHeight="1" thickBot="1" x14ac:dyDescent="0.5">
      <c r="A61" s="126" t="s">
        <v>104</v>
      </c>
      <c r="B61" s="127">
        <f>SUM(B57:B60)</f>
        <v>15</v>
      </c>
      <c r="C61" s="127">
        <f>SUM(C57:C60)</f>
        <v>14</v>
      </c>
      <c r="D61" s="128">
        <f>SUM(D57:D60)</f>
        <v>10</v>
      </c>
      <c r="E61" s="129">
        <f>SUM(E57:E60)</f>
        <v>1</v>
      </c>
      <c r="I61" s="126" t="s">
        <v>104</v>
      </c>
      <c r="J61" s="127">
        <f>SUM(J57:J60)</f>
        <v>16</v>
      </c>
      <c r="K61" s="127">
        <f>SUM(K57:K60)</f>
        <v>16</v>
      </c>
      <c r="L61" s="128">
        <f>SUM(L57:L60)</f>
        <v>6</v>
      </c>
      <c r="M61" s="130">
        <f>SUM(M57:M60)</f>
        <v>10</v>
      </c>
      <c r="N61" s="129">
        <f>SUM(N57:N60)</f>
        <v>41</v>
      </c>
    </row>
    <row r="62" spans="1:34" ht="50.25" customHeight="1" thickTop="1" x14ac:dyDescent="0.45">
      <c r="L62" s="44"/>
      <c r="M62" s="85"/>
    </row>
  </sheetData>
  <dataConsolidate>
    <dataRefs count="1">
      <dataRef ref="B2:Q2" sheet="SHEET" r:id="rId1"/>
    </dataRefs>
  </dataConsolidate>
  <mergeCells count="32">
    <mergeCell ref="A55:E55"/>
    <mergeCell ref="I55:N55"/>
    <mergeCell ref="X56:AH57"/>
    <mergeCell ref="A52:B52"/>
    <mergeCell ref="I52:J52"/>
    <mergeCell ref="Q52:R52"/>
    <mergeCell ref="X52:Y52"/>
    <mergeCell ref="AD52:AE52"/>
    <mergeCell ref="A53:B53"/>
    <mergeCell ref="I50:J50"/>
    <mergeCell ref="Q50:R50"/>
    <mergeCell ref="X50:Y50"/>
    <mergeCell ref="AD50:AE50"/>
    <mergeCell ref="A51:B51"/>
    <mergeCell ref="I51:J51"/>
    <mergeCell ref="Q51:R51"/>
    <mergeCell ref="X51:Y51"/>
    <mergeCell ref="AD51:AE51"/>
    <mergeCell ref="A1:F1"/>
    <mergeCell ref="I1:N1"/>
    <mergeCell ref="Q1:U1"/>
    <mergeCell ref="X1:AB1"/>
    <mergeCell ref="X7:X8"/>
    <mergeCell ref="Y7:Y8"/>
    <mergeCell ref="Z7:Z8"/>
    <mergeCell ref="AD1:AH1"/>
    <mergeCell ref="X4:X5"/>
    <mergeCell ref="Y4:Y5"/>
    <mergeCell ref="Z4:Z5"/>
    <mergeCell ref="X27:Z27"/>
    <mergeCell ref="AD15:AE15"/>
    <mergeCell ref="X20:Y20"/>
  </mergeCells>
  <pageMargins left="0.23622047244094491" right="0.2" top="0.42" bottom="0.74803149606299213" header="0.31496062992125984" footer="0.31496062992125984"/>
  <pageSetup paperSize="8" scale="2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Teklif Formu 1</vt:lpstr>
      <vt:lpstr>Teklif Formu 2</vt:lpstr>
      <vt:lpstr>Teklif Formu 3</vt:lpstr>
      <vt:lpstr>Teklif Formu 4</vt:lpstr>
      <vt:lpstr>Otomat Sayıları ve Lokasyon Bil</vt:lpstr>
      <vt:lpstr>'Otomat Sayıları ve Lokasyon Bil'!Print_Area</vt:lpstr>
      <vt:lpstr>'Teklif Formu 1'!Print_Area</vt:lpstr>
      <vt:lpstr>'Teklif Formu 2'!Print_Area</vt:lpstr>
      <vt:lpstr>'Teklif Formu 3'!Print_Area</vt:lpstr>
      <vt:lpstr>'Teklif Formu 4'!Print_Area</vt:lpstr>
      <vt:lpstr>'Otomat Sayıları ve Lokasyon Bil'!Print_Titles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2017-12-25T08:27:52Z</cp:lastPrinted>
  <dcterms:created xsi:type="dcterms:W3CDTF">2017-01-26T07:04:17Z</dcterms:created>
  <dcterms:modified xsi:type="dcterms:W3CDTF">2017-12-25T11:08:01Z</dcterms:modified>
</cp:coreProperties>
</file>